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activeTab="1"/>
  </bookViews>
  <sheets>
    <sheet name="Վարչական" sheetId="2" r:id="rId1"/>
    <sheet name="Ֆոնդային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2" i="3" l="1"/>
  <c r="F140" i="3" l="1"/>
  <c r="E140" i="3"/>
  <c r="D140" i="3"/>
  <c r="F126" i="2"/>
  <c r="E126" i="2"/>
  <c r="D126" i="2"/>
  <c r="F142" i="2"/>
  <c r="E142" i="2"/>
  <c r="D142" i="2"/>
  <c r="F57" i="2"/>
  <c r="E57" i="2"/>
  <c r="D57" i="2"/>
  <c r="F19" i="3"/>
  <c r="F133" i="3"/>
  <c r="E133" i="3"/>
  <c r="D133" i="3"/>
  <c r="F110" i="3" l="1"/>
  <c r="F115" i="3"/>
  <c r="E115" i="3"/>
  <c r="D115" i="3"/>
  <c r="F278" i="2"/>
  <c r="F247" i="2"/>
  <c r="F111" i="2"/>
  <c r="F26" i="2"/>
  <c r="F125" i="3" l="1"/>
  <c r="F128" i="3" s="1"/>
  <c r="E125" i="3"/>
  <c r="D125" i="3"/>
  <c r="D128" i="3" s="1"/>
  <c r="E110" i="3"/>
  <c r="D110" i="3"/>
  <c r="F100" i="3"/>
  <c r="E100" i="3"/>
  <c r="D100" i="3"/>
  <c r="F93" i="3"/>
  <c r="E93" i="3"/>
  <c r="D93" i="3"/>
  <c r="F87" i="3"/>
  <c r="E87" i="3"/>
  <c r="D87" i="3"/>
  <c r="F80" i="3"/>
  <c r="E80" i="3"/>
  <c r="D80" i="3"/>
  <c r="F73" i="3"/>
  <c r="E73" i="3"/>
  <c r="D73" i="3"/>
  <c r="F66" i="3"/>
  <c r="E66" i="3"/>
  <c r="D66" i="3"/>
  <c r="F54" i="3"/>
  <c r="E54" i="3"/>
  <c r="D54" i="3"/>
  <c r="F48" i="3"/>
  <c r="E48" i="3"/>
  <c r="D48" i="3"/>
  <c r="F40" i="3"/>
  <c r="E40" i="3"/>
  <c r="D40" i="3"/>
  <c r="F30" i="3"/>
  <c r="E30" i="3"/>
  <c r="D30" i="3"/>
  <c r="F11" i="3"/>
  <c r="E11" i="3"/>
  <c r="D11" i="3"/>
  <c r="F331" i="2"/>
  <c r="E331" i="2"/>
  <c r="D331" i="2"/>
  <c r="F326" i="2"/>
  <c r="E326" i="2"/>
  <c r="D326" i="2"/>
  <c r="F321" i="2"/>
  <c r="E321" i="2"/>
  <c r="D321" i="2"/>
  <c r="F316" i="2"/>
  <c r="E316" i="2"/>
  <c r="D316" i="2"/>
  <c r="F305" i="2"/>
  <c r="E305" i="2"/>
  <c r="D305" i="2"/>
  <c r="F300" i="2"/>
  <c r="E300" i="2"/>
  <c r="D300" i="2"/>
  <c r="F293" i="2"/>
  <c r="E293" i="2"/>
  <c r="D293" i="2"/>
  <c r="F288" i="2"/>
  <c r="E288" i="2"/>
  <c r="D288" i="2"/>
  <c r="F283" i="2"/>
  <c r="E283" i="2"/>
  <c r="D283" i="2"/>
  <c r="E278" i="2"/>
  <c r="D278" i="2"/>
  <c r="F269" i="2"/>
  <c r="E269" i="2"/>
  <c r="D269" i="2"/>
  <c r="F264" i="2"/>
  <c r="E264" i="2"/>
  <c r="D264" i="2"/>
  <c r="F257" i="2"/>
  <c r="E257" i="2"/>
  <c r="D257" i="2"/>
  <c r="F252" i="2"/>
  <c r="E252" i="2"/>
  <c r="D252" i="2"/>
  <c r="E247" i="2"/>
  <c r="D247" i="2"/>
  <c r="F242" i="2"/>
  <c r="E242" i="2"/>
  <c r="D242" i="2"/>
  <c r="F235" i="2"/>
  <c r="E235" i="2"/>
  <c r="D235" i="2"/>
  <c r="F229" i="2"/>
  <c r="E229" i="2"/>
  <c r="D229" i="2"/>
  <c r="F224" i="2"/>
  <c r="E224" i="2"/>
  <c r="D224" i="2"/>
  <c r="F219" i="2"/>
  <c r="E219" i="2"/>
  <c r="D219" i="2"/>
  <c r="F212" i="2"/>
  <c r="E212" i="2"/>
  <c r="D212" i="2"/>
  <c r="F206" i="2"/>
  <c r="E206" i="2"/>
  <c r="D206" i="2"/>
  <c r="F200" i="2"/>
  <c r="E200" i="2"/>
  <c r="D200" i="2"/>
  <c r="F191" i="2"/>
  <c r="E191" i="2"/>
  <c r="D191" i="2"/>
  <c r="E185" i="2"/>
  <c r="D185" i="2"/>
  <c r="F180" i="2"/>
  <c r="E180" i="2"/>
  <c r="D180" i="2"/>
  <c r="F174" i="2"/>
  <c r="E174" i="2"/>
  <c r="D174" i="2"/>
  <c r="F169" i="2"/>
  <c r="E169" i="2"/>
  <c r="D169" i="2"/>
  <c r="F159" i="2"/>
  <c r="E159" i="2"/>
  <c r="D159" i="2"/>
  <c r="F135" i="2"/>
  <c r="E135" i="2"/>
  <c r="D135" i="2"/>
  <c r="F117" i="2"/>
  <c r="E117" i="2"/>
  <c r="D117" i="2"/>
  <c r="E111" i="2"/>
  <c r="D111" i="2"/>
  <c r="F83" i="2"/>
  <c r="F78" i="2"/>
  <c r="E78" i="2"/>
  <c r="E83" i="2" s="1"/>
  <c r="D78" i="2"/>
  <c r="D83" i="2" s="1"/>
  <c r="F52" i="2"/>
  <c r="E52" i="2"/>
  <c r="D52" i="2"/>
  <c r="F39" i="2"/>
  <c r="E39" i="2"/>
  <c r="D39" i="2"/>
  <c r="E26" i="2"/>
  <c r="D26" i="2"/>
  <c r="E103" i="3" l="1"/>
  <c r="D57" i="3"/>
  <c r="E57" i="3"/>
  <c r="F57" i="3"/>
  <c r="F103" i="3"/>
  <c r="F145" i="3" s="1"/>
  <c r="D103" i="3"/>
  <c r="E128" i="3"/>
  <c r="E273" i="2"/>
  <c r="D194" i="2"/>
  <c r="F273" i="2"/>
  <c r="E194" i="2"/>
  <c r="D273" i="2"/>
  <c r="D309" i="2"/>
  <c r="D335" i="2" s="1"/>
  <c r="F194" i="2"/>
  <c r="E19" i="3"/>
  <c r="E145" i="3" s="1"/>
  <c r="F309" i="2"/>
  <c r="E309" i="2"/>
  <c r="E335" i="2" s="1"/>
  <c r="D19" i="3"/>
  <c r="D145" i="3" l="1"/>
  <c r="F335" i="2"/>
</calcChain>
</file>

<file path=xl/sharedStrings.xml><?xml version="1.0" encoding="utf-8"?>
<sst xmlns="http://schemas.openxmlformats.org/spreadsheetml/2006/main" count="634" uniqueCount="129">
  <si>
    <t>ՀՀ</t>
  </si>
  <si>
    <t>Անվանում</t>
  </si>
  <si>
    <t>Հոդված</t>
  </si>
  <si>
    <t>2021թ պլանավորում</t>
  </si>
  <si>
    <t>2021 ծախս</t>
  </si>
  <si>
    <t>Աշխատավարձ</t>
  </si>
  <si>
    <t>Կապի ծառայություն</t>
  </si>
  <si>
    <t>Ընդամենը</t>
  </si>
  <si>
    <t>Էներգետիկ ծառայություններ</t>
  </si>
  <si>
    <t>2022թ նախատեսվող</t>
  </si>
  <si>
    <t>Արտասահմանյան գործուղում</t>
  </si>
  <si>
    <t>Վարչական սարքավորում</t>
  </si>
  <si>
    <t>0133  Ընդհանուր բնույթի ծառայություններ</t>
  </si>
  <si>
    <t>Համակարգչային սպասարկման ծառայություններ</t>
  </si>
  <si>
    <t>Մասնագիտական ծառայություններ</t>
  </si>
  <si>
    <t>0133 ՔԿԱԳ</t>
  </si>
  <si>
    <t>Կապ</t>
  </si>
  <si>
    <t>Գործուղում</t>
  </si>
  <si>
    <t>Պարգևավաճար</t>
  </si>
  <si>
    <t>Կոմունալ ծառայություններ</t>
  </si>
  <si>
    <t>Ապահովագրություն</t>
  </si>
  <si>
    <t>Վարձակալություն</t>
  </si>
  <si>
    <t>Ներքին գործուղում</t>
  </si>
  <si>
    <t>Կադրերի վերապատրաստում</t>
  </si>
  <si>
    <t>Տեղեկատվական ծառայություններ</t>
  </si>
  <si>
    <t>Ներկայացուցչական ծառայություններ</t>
  </si>
  <si>
    <t>Ընթացիկ նորոգում</t>
  </si>
  <si>
    <t>Մեքենաների տեխսպասարկում</t>
  </si>
  <si>
    <t>Գրասենյակային նյութեր</t>
  </si>
  <si>
    <t>Վառելիք</t>
  </si>
  <si>
    <t>Առողջապահական և լաբորատոր նյութեր</t>
  </si>
  <si>
    <t>Կենցաղային նյութեր</t>
  </si>
  <si>
    <t>Հատուկ նպատակային նյութեր</t>
  </si>
  <si>
    <t>Տուրքեր</t>
  </si>
  <si>
    <t>Կապիտալ շինարարություն</t>
  </si>
  <si>
    <t>Կապիտալ վերանորոգում</t>
  </si>
  <si>
    <t>Ոչ նյութական ակտիվ</t>
  </si>
  <si>
    <t>Էներգետիկ ծառայություն</t>
  </si>
  <si>
    <t>Կոմունալ ծառայություն</t>
  </si>
  <si>
    <t>Տեղեկատվական ծառայություն</t>
  </si>
  <si>
    <t>Ներկայացուցչական ծառայություն</t>
  </si>
  <si>
    <t>Մասնագիտական  ծառայություն</t>
  </si>
  <si>
    <t>Խորհրդատվական ծառայություն</t>
  </si>
  <si>
    <t xml:space="preserve"> Ընդհանուր բնույթի հանրային ծառայություններ</t>
  </si>
  <si>
    <t>Այլ կապիտալ դրամաշնորհներ</t>
  </si>
  <si>
    <t>Նվիրատվություններ այլ շահույթ չհետապնդող  կազմակերպություններ</t>
  </si>
  <si>
    <t>Այլ հարկեր</t>
  </si>
  <si>
    <t>Այլ ծախսեր</t>
  </si>
  <si>
    <t>Այլ մեքենաներ և  սարքավորումներ</t>
  </si>
  <si>
    <t>Սպառման նպատակով պահվող պաշարներ</t>
  </si>
  <si>
    <t>0641 Փողոցների լուսավորում</t>
  </si>
  <si>
    <t>0451 Ճանապարհային տրանսպորտ</t>
  </si>
  <si>
    <t>0831 Հեռուստառադիա</t>
  </si>
  <si>
    <t>Տեղական տուրքեր և վճարներ</t>
  </si>
  <si>
    <t>10-04-01 Ընտանիքի անդամներ, զավակներ</t>
  </si>
  <si>
    <t>Այլ նպատակներ բյուջեից</t>
  </si>
  <si>
    <t>10-07-01 Սոցիալական հատուկ արտոնություններ</t>
  </si>
  <si>
    <t>10-09-01 Սոցիալական պաշտպանություն</t>
  </si>
  <si>
    <t>10-03-01 Հարազատին կորցրած անձիք</t>
  </si>
  <si>
    <t>Առողջապահ. և լաբորատ նյութեր</t>
  </si>
  <si>
    <t>08-02-03 Մշակույթ/Ոսկեվան</t>
  </si>
  <si>
    <t>Սուբսիդիա</t>
  </si>
  <si>
    <t>08-02-03 Մշակույթ/Այրում</t>
  </si>
  <si>
    <t>08-02-03 Մշակույթ/Կողբ</t>
  </si>
  <si>
    <t>09-01-01 Մանկապարտեզ/Նոյեմբերյանի թիվ 1</t>
  </si>
  <si>
    <t>09-01-01 Մանկապարտեզ/Կոթի</t>
  </si>
  <si>
    <t>09-01-01 Մանկապարտեզ/Զորական</t>
  </si>
  <si>
    <t>09-05-01 Երաժշտական դպրոց/Այրում</t>
  </si>
  <si>
    <t>09-05-01 Երաժշտական դպրոց/Բերդավան</t>
  </si>
  <si>
    <t>09-05-01 Երաժշտական դպրոց/Կողբ</t>
  </si>
  <si>
    <t>0111  Ապարատի պահպանում/ Վարչական</t>
  </si>
  <si>
    <t>0111  Ապարատի պահպանում/ֆոնդային</t>
  </si>
  <si>
    <t>0161  Ընդհանուր բնույթի հանրային /Վարչական</t>
  </si>
  <si>
    <t>0161  Ընդհանուր բնույթի հանրային /ֆոնդային</t>
  </si>
  <si>
    <t>09-05-01 Երաժշտական դպրոց/Բագրատաշեն</t>
  </si>
  <si>
    <t>09-05-01</t>
  </si>
  <si>
    <t>09-01-01 Մանկապարտեզ/Այրում</t>
  </si>
  <si>
    <t>09-01-01 Մանկապարտեզ/Բագրատաշեն</t>
  </si>
  <si>
    <t>09-01-01 Մանկապարտեզ/Ոսկեվան</t>
  </si>
  <si>
    <t>09-01-01 Մանկապարտեզ/Արճիս</t>
  </si>
  <si>
    <t>Վարչական</t>
  </si>
  <si>
    <t>Ֆոնդային</t>
  </si>
  <si>
    <t>08-02-03 Մշակույթ/Նոյեմբերյան/Վարչական</t>
  </si>
  <si>
    <t>08-02-03 Մշակույթ/Նոյեմբերյան/Ֆոնդային</t>
  </si>
  <si>
    <t>08-02-03 Մշակույթ/Կոթի/Վարչական</t>
  </si>
  <si>
    <t>08-02-03 Մշակույթ/Կոթի/ֆոնդային</t>
  </si>
  <si>
    <t>08-02-03 Մշակույթ/Բերդավան/Վարչական</t>
  </si>
  <si>
    <t>08-02-03 Մշակույթ/Բերդավան/Ֆոնդային</t>
  </si>
  <si>
    <t>09-01-01 Մանկապարտեզ/Նոյեմբերյանի թիվ 2/Վարչական</t>
  </si>
  <si>
    <t>09-01-01 Մանկապարտեզ/Նոյեմբերյանի թիվ 2/ֆոնդային</t>
  </si>
  <si>
    <t>Այլ սարքավորում</t>
  </si>
  <si>
    <t>09-01-01 Մանկապարտեզ/Բերդավան/Վարչական</t>
  </si>
  <si>
    <t>09-01-01 Մանկապարտեզ/Բերդավան/Ֆոնդային</t>
  </si>
  <si>
    <t>09-01-01 Մանկապարտեզ/Կողբի թիվ 1/Վարչական</t>
  </si>
  <si>
    <t>09-01-01 Մանկապարտեզ/Կողբի թիվ 1/ֆոնդային</t>
  </si>
  <si>
    <t>09-01-01 Մանկապարտեզ/Կողբի թիվ 2/Վարչական</t>
  </si>
  <si>
    <t>09-01-01 Մանկապարտեզ/Կողբի թիվ 2/Ֆոնդային</t>
  </si>
  <si>
    <t>09-01-01 Մանկապարտեզ/Պտղավան/Վարչական</t>
  </si>
  <si>
    <t>09-01-01 Մանկապարտեզ/Պտղավան/ֆոնդային</t>
  </si>
  <si>
    <t>09-01-01 Մանկապարտեզ/Հաղթանակ/վարչական</t>
  </si>
  <si>
    <t>09-01-01 Մանկապարտեզ/Հաղթանակ/ֆոնդային</t>
  </si>
  <si>
    <t>09-05-01 Երաժշտական դպրոց/Նոյեմբերյան/վարչական</t>
  </si>
  <si>
    <t>09-05-01 Երաժշտական դպրոց/Նոյեմբերյան/ֆոնդային</t>
  </si>
  <si>
    <t>0511 ՀՏՍ/Հին</t>
  </si>
  <si>
    <t>Ջրամատակարարում</t>
  </si>
  <si>
    <t>գործուղում</t>
  </si>
  <si>
    <t>ծառայություններ</t>
  </si>
  <si>
    <t>Միացման դետալներ</t>
  </si>
  <si>
    <t>Բնապահպանական վճար</t>
  </si>
  <si>
    <t>Տրանսպորտային նյութեր և պարագներ</t>
  </si>
  <si>
    <t>Աղբ և ջրի ծրագիր</t>
  </si>
  <si>
    <t>Տեխ. Սպասարկում</t>
  </si>
  <si>
    <t>0651 ՀՏՍ/Նոր/Վարչական</t>
  </si>
  <si>
    <t>0651 ՀՏՍ/Նոր/ֆոնդային</t>
  </si>
  <si>
    <t>09-05-01 Մարզադպրոց/նոյեմբերյան/վարչական</t>
  </si>
  <si>
    <t>09-05-01 Մարզադպրոց/նոյեմբերյան/ֆոնդային</t>
  </si>
  <si>
    <t>Այլ սարքավորումներ</t>
  </si>
  <si>
    <t>0161 Անշարժ գույքի կադաստր</t>
  </si>
  <si>
    <t>09-05-01 Երաժշտական դպրոց/Այրում/ֆոնդային</t>
  </si>
  <si>
    <t>04-02-01 Անասնաբույժներ</t>
  </si>
  <si>
    <t>08-02-04 Այլ մշակութային կազմակերպություններ</t>
  </si>
  <si>
    <t>06-03-01 Ջրամատակարարում/Վարչական</t>
  </si>
  <si>
    <t>06-03-01 Ջրամատակարարում/ֆոնդային</t>
  </si>
  <si>
    <t>Նախագծահետազոտական ծախսեր</t>
  </si>
  <si>
    <t>Շենք, շինությունների շինարարություն</t>
  </si>
  <si>
    <t>Ճանապարհային տրասպորտ</t>
  </si>
  <si>
    <t>Փողոցների  լուսավորում</t>
  </si>
  <si>
    <t>Մշակույթի տներ</t>
  </si>
  <si>
    <t>Սուբվենցիաների   ներդրումներ   համայնքի  կողմից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</si>
</sst>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4" fillId="4" borderId="21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17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/>
    </xf>
    <xf numFmtId="0" fontId="0" fillId="0" borderId="9" xfId="0" applyBorder="1" applyAlignment="1">
      <alignment horizontal="right"/>
    </xf>
    <xf numFmtId="0" fontId="1" fillId="0" borderId="11" xfId="0" applyFont="1" applyBorder="1" applyAlignment="1">
      <alignment horizontal="right" vertical="center" wrapText="1"/>
    </xf>
    <xf numFmtId="0" fontId="0" fillId="0" borderId="11" xfId="0" applyBorder="1" applyAlignment="1">
      <alignment horizontal="right" vertical="center"/>
    </xf>
    <xf numFmtId="0" fontId="4" fillId="6" borderId="0" xfId="0" applyFont="1" applyFill="1" applyBorder="1" applyAlignment="1">
      <alignment horizontal="right" vertical="center"/>
    </xf>
    <xf numFmtId="0" fontId="4" fillId="3" borderId="19" xfId="0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8" xfId="0" applyBorder="1" applyAlignment="1">
      <alignment horizontal="right"/>
    </xf>
    <xf numFmtId="0" fontId="1" fillId="0" borderId="1" xfId="0" applyFont="1" applyBorder="1" applyAlignment="1">
      <alignment horizontal="right" vertical="center" wrapText="1"/>
    </xf>
    <xf numFmtId="0" fontId="0" fillId="7" borderId="12" xfId="0" applyFill="1" applyBorder="1" applyAlignment="1">
      <alignment horizontal="left" vertical="center"/>
    </xf>
    <xf numFmtId="0" fontId="0" fillId="7" borderId="13" xfId="0" applyFill="1" applyBorder="1"/>
    <xf numFmtId="0" fontId="6" fillId="7" borderId="24" xfId="0" applyFont="1" applyFill="1" applyBorder="1" applyAlignment="1">
      <alignment horizontal="right" vertical="center" wrapText="1"/>
    </xf>
    <xf numFmtId="0" fontId="6" fillId="7" borderId="25" xfId="0" applyFont="1" applyFill="1" applyBorder="1" applyAlignment="1">
      <alignment horizontal="right" vertical="center" wrapText="1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4" fillId="6" borderId="33" xfId="0" applyFont="1" applyFill="1" applyBorder="1" applyAlignment="1">
      <alignment horizontal="right" vertical="center"/>
    </xf>
    <xf numFmtId="0" fontId="4" fillId="6" borderId="15" xfId="0" applyFont="1" applyFill="1" applyBorder="1" applyAlignment="1">
      <alignment horizontal="right" vertical="center"/>
    </xf>
    <xf numFmtId="0" fontId="4" fillId="6" borderId="16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 wrapText="1"/>
    </xf>
    <xf numFmtId="0" fontId="3" fillId="0" borderId="33" xfId="0" applyFont="1" applyBorder="1" applyAlignment="1">
      <alignment horizontal="center"/>
    </xf>
    <xf numFmtId="0" fontId="0" fillId="6" borderId="0" xfId="0" applyFill="1"/>
    <xf numFmtId="0" fontId="3" fillId="6" borderId="10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right" vertical="center"/>
    </xf>
    <xf numFmtId="0" fontId="0" fillId="6" borderId="11" xfId="0" applyFill="1" applyBorder="1" applyAlignment="1">
      <alignment horizontal="right"/>
    </xf>
    <xf numFmtId="0" fontId="0" fillId="6" borderId="17" xfId="0" applyFill="1" applyBorder="1" applyAlignment="1">
      <alignment horizontal="right"/>
    </xf>
    <xf numFmtId="0" fontId="0" fillId="6" borderId="0" xfId="0" applyFill="1" applyAlignment="1">
      <alignment wrapText="1"/>
    </xf>
    <xf numFmtId="14" fontId="3" fillId="8" borderId="33" xfId="0" applyNumberFormat="1" applyFont="1" applyFill="1" applyBorder="1" applyAlignment="1">
      <alignment horizontal="center"/>
    </xf>
    <xf numFmtId="0" fontId="0" fillId="8" borderId="16" xfId="0" applyFill="1" applyBorder="1" applyAlignment="1">
      <alignment horizontal="center" vertical="center"/>
    </xf>
    <xf numFmtId="49" fontId="3" fillId="8" borderId="33" xfId="0" applyNumberFormat="1" applyFont="1" applyFill="1" applyBorder="1" applyAlignment="1">
      <alignment horizontal="center"/>
    </xf>
    <xf numFmtId="0" fontId="3" fillId="8" borderId="33" xfId="0" applyFont="1" applyFill="1" applyBorder="1" applyAlignment="1">
      <alignment horizontal="center"/>
    </xf>
    <xf numFmtId="0" fontId="2" fillId="9" borderId="0" xfId="0" applyFont="1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0" fillId="9" borderId="0" xfId="0" applyFill="1"/>
    <xf numFmtId="0" fontId="0" fillId="9" borderId="0" xfId="0" applyFill="1" applyAlignment="1">
      <alignment wrapText="1"/>
    </xf>
    <xf numFmtId="0" fontId="0" fillId="10" borderId="0" xfId="0" applyFill="1"/>
    <xf numFmtId="0" fontId="7" fillId="10" borderId="34" xfId="0" applyNumberFormat="1" applyFont="1" applyFill="1" applyBorder="1" applyAlignment="1">
      <alignment horizontal="left" vertical="center"/>
    </xf>
    <xf numFmtId="0" fontId="7" fillId="10" borderId="23" xfId="0" applyNumberFormat="1" applyFont="1" applyFill="1" applyBorder="1" applyAlignment="1">
      <alignment horizontal="left" vertical="center"/>
    </xf>
    <xf numFmtId="0" fontId="0" fillId="10" borderId="35" xfId="0" applyFill="1" applyBorder="1"/>
    <xf numFmtId="0" fontId="0" fillId="0" borderId="38" xfId="0" applyBorder="1" applyAlignment="1">
      <alignment horizontal="center" vertical="center"/>
    </xf>
    <xf numFmtId="0" fontId="4" fillId="3" borderId="39" xfId="0" applyFont="1" applyFill="1" applyBorder="1" applyAlignment="1">
      <alignment horizontal="right" vertical="center"/>
    </xf>
    <xf numFmtId="0" fontId="4" fillId="2" borderId="40" xfId="0" applyFont="1" applyFill="1" applyBorder="1" applyAlignment="1">
      <alignment horizontal="right" vertical="center"/>
    </xf>
    <xf numFmtId="0" fontId="4" fillId="4" borderId="4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4" fillId="6" borderId="1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0" fillId="6" borderId="0" xfId="0" applyFill="1" applyBorder="1"/>
    <xf numFmtId="0" fontId="0" fillId="6" borderId="31" xfId="0" applyFill="1" applyBorder="1" applyAlignment="1">
      <alignment horizontal="left" vertical="center"/>
    </xf>
    <xf numFmtId="0" fontId="0" fillId="6" borderId="32" xfId="0" applyFill="1" applyBorder="1" applyAlignment="1">
      <alignment horizontal="center" vertical="center"/>
    </xf>
    <xf numFmtId="0" fontId="0" fillId="6" borderId="15" xfId="0" applyFill="1" applyBorder="1" applyAlignment="1">
      <alignment horizontal="right" vertical="center"/>
    </xf>
    <xf numFmtId="0" fontId="0" fillId="6" borderId="42" xfId="0" applyFill="1" applyBorder="1" applyAlignment="1">
      <alignment horizontal="right"/>
    </xf>
    <xf numFmtId="0" fontId="8" fillId="2" borderId="20" xfId="0" applyFont="1" applyFill="1" applyBorder="1" applyAlignment="1">
      <alignment horizontal="right" vertical="center"/>
    </xf>
    <xf numFmtId="0" fontId="8" fillId="4" borderId="21" xfId="0" applyFont="1" applyFill="1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8" fillId="3" borderId="19" xfId="0" applyFont="1" applyFill="1" applyBorder="1" applyAlignment="1">
      <alignment horizontal="right" vertical="center"/>
    </xf>
    <xf numFmtId="0" fontId="2" fillId="4" borderId="2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4" fillId="6" borderId="44" xfId="0" applyFont="1" applyFill="1" applyBorder="1" applyAlignment="1">
      <alignment horizontal="right" vertical="center"/>
    </xf>
    <xf numFmtId="0" fontId="4" fillId="6" borderId="24" xfId="0" applyFont="1" applyFill="1" applyBorder="1" applyAlignment="1">
      <alignment horizontal="right" vertical="center"/>
    </xf>
    <xf numFmtId="0" fontId="4" fillId="6" borderId="25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49" fontId="2" fillId="5" borderId="26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 wrapText="1"/>
    </xf>
    <xf numFmtId="49" fontId="2" fillId="5" borderId="27" xfId="0" applyNumberFormat="1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5" borderId="26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589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5"/>
  <sheetViews>
    <sheetView topLeftCell="A178" workbookViewId="0">
      <selection activeCell="N188" sqref="N188"/>
    </sheetView>
  </sheetViews>
  <sheetFormatPr defaultRowHeight="15" x14ac:dyDescent="0.25"/>
  <cols>
    <col min="1" max="1" width="6.85546875" style="24" customWidth="1"/>
    <col min="2" max="2" width="32.7109375" style="18" customWidth="1"/>
    <col min="3" max="3" width="12.85546875" customWidth="1"/>
    <col min="4" max="4" width="17.85546875" style="34" customWidth="1"/>
    <col min="5" max="5" width="18.85546875" style="34" customWidth="1"/>
    <col min="6" max="6" width="20.7109375" style="34" customWidth="1"/>
  </cols>
  <sheetData>
    <row r="2" spans="1:6" ht="15.75" thickBot="1" x14ac:dyDescent="0.3"/>
    <row r="3" spans="1:6" s="1" customFormat="1" ht="63" x14ac:dyDescent="0.25">
      <c r="A3" s="60" t="s">
        <v>0</v>
      </c>
      <c r="B3" s="61" t="s">
        <v>1</v>
      </c>
      <c r="C3" s="62" t="s">
        <v>2</v>
      </c>
      <c r="D3" s="63" t="s">
        <v>3</v>
      </c>
      <c r="E3" s="63" t="s">
        <v>4</v>
      </c>
      <c r="F3" s="64" t="s">
        <v>9</v>
      </c>
    </row>
    <row r="4" spans="1:6" s="1" customFormat="1" ht="21" x14ac:dyDescent="0.25">
      <c r="A4" s="114" t="s">
        <v>70</v>
      </c>
      <c r="B4" s="115"/>
      <c r="C4" s="115"/>
      <c r="D4" s="115"/>
      <c r="E4" s="115"/>
      <c r="F4" s="116"/>
    </row>
    <row r="5" spans="1:6" ht="15.75" x14ac:dyDescent="0.25">
      <c r="A5" s="21">
        <v>1</v>
      </c>
      <c r="B5" s="16" t="s">
        <v>5</v>
      </c>
      <c r="C5" s="3">
        <v>4111</v>
      </c>
      <c r="D5" s="31">
        <v>287547160</v>
      </c>
      <c r="E5" s="31">
        <v>257555072</v>
      </c>
      <c r="F5" s="40">
        <v>222000000</v>
      </c>
    </row>
    <row r="6" spans="1:6" ht="15.75" x14ac:dyDescent="0.25">
      <c r="A6" s="21">
        <v>2</v>
      </c>
      <c r="B6" s="16" t="s">
        <v>18</v>
      </c>
      <c r="C6" s="3">
        <v>4112</v>
      </c>
      <c r="D6" s="31">
        <v>13500000</v>
      </c>
      <c r="E6" s="31">
        <v>10055743</v>
      </c>
      <c r="F6" s="40">
        <v>1350000</v>
      </c>
    </row>
    <row r="7" spans="1:6" ht="15.75" x14ac:dyDescent="0.25">
      <c r="A7" s="21">
        <v>3</v>
      </c>
      <c r="B7" s="16" t="s">
        <v>8</v>
      </c>
      <c r="C7" s="3">
        <v>4212</v>
      </c>
      <c r="D7" s="31">
        <v>26650000</v>
      </c>
      <c r="E7" s="31">
        <v>22783380</v>
      </c>
      <c r="F7" s="37">
        <v>26650000</v>
      </c>
    </row>
    <row r="8" spans="1:6" ht="15.75" x14ac:dyDescent="0.25">
      <c r="A8" s="21">
        <v>4</v>
      </c>
      <c r="B8" s="16" t="s">
        <v>19</v>
      </c>
      <c r="C8" s="3">
        <v>4213</v>
      </c>
      <c r="D8" s="31">
        <v>900000</v>
      </c>
      <c r="E8" s="31">
        <v>747596</v>
      </c>
      <c r="F8" s="37">
        <v>900000</v>
      </c>
    </row>
    <row r="9" spans="1:6" ht="15.75" x14ac:dyDescent="0.25">
      <c r="A9" s="21">
        <v>5</v>
      </c>
      <c r="B9" s="16" t="s">
        <v>6</v>
      </c>
      <c r="C9" s="3">
        <v>4214</v>
      </c>
      <c r="D9" s="31">
        <v>5200000</v>
      </c>
      <c r="E9" s="31">
        <v>4073731</v>
      </c>
      <c r="F9" s="37">
        <v>5200000</v>
      </c>
    </row>
    <row r="10" spans="1:6" ht="15.75" x14ac:dyDescent="0.25">
      <c r="A10" s="21">
        <v>6</v>
      </c>
      <c r="B10" s="16" t="s">
        <v>20</v>
      </c>
      <c r="C10" s="3">
        <v>4215</v>
      </c>
      <c r="D10" s="31">
        <v>600000</v>
      </c>
      <c r="E10" s="31">
        <v>163000</v>
      </c>
      <c r="F10" s="37">
        <v>600000</v>
      </c>
    </row>
    <row r="11" spans="1:6" ht="15.75" x14ac:dyDescent="0.25">
      <c r="A11" s="21">
        <v>7</v>
      </c>
      <c r="B11" s="16" t="s">
        <v>21</v>
      </c>
      <c r="C11" s="3">
        <v>4216</v>
      </c>
      <c r="D11" s="31">
        <v>1470000</v>
      </c>
      <c r="E11" s="31">
        <v>1200000</v>
      </c>
      <c r="F11" s="37">
        <v>3300000</v>
      </c>
    </row>
    <row r="12" spans="1:6" ht="15.75" x14ac:dyDescent="0.25">
      <c r="A12" s="21">
        <v>8</v>
      </c>
      <c r="B12" s="16" t="s">
        <v>22</v>
      </c>
      <c r="C12" s="3">
        <v>4221</v>
      </c>
      <c r="D12" s="31">
        <v>2639000</v>
      </c>
      <c r="E12" s="31">
        <v>1100480</v>
      </c>
      <c r="F12" s="37">
        <v>2650000</v>
      </c>
    </row>
    <row r="13" spans="1:6" ht="15.75" x14ac:dyDescent="0.25">
      <c r="A13" s="21">
        <v>9</v>
      </c>
      <c r="B13" s="16" t="s">
        <v>10</v>
      </c>
      <c r="C13" s="3">
        <v>4222</v>
      </c>
      <c r="D13" s="31">
        <v>0</v>
      </c>
      <c r="E13" s="31">
        <v>0</v>
      </c>
      <c r="F13" s="37">
        <v>600000</v>
      </c>
    </row>
    <row r="14" spans="1:6" ht="15.75" x14ac:dyDescent="0.25">
      <c r="A14" s="21">
        <v>10</v>
      </c>
      <c r="B14" s="16" t="s">
        <v>23</v>
      </c>
      <c r="C14" s="3">
        <v>4233</v>
      </c>
      <c r="D14" s="31">
        <v>250000</v>
      </c>
      <c r="E14" s="31">
        <v>35000</v>
      </c>
      <c r="F14" s="37">
        <v>400000</v>
      </c>
    </row>
    <row r="15" spans="1:6" ht="15.75" x14ac:dyDescent="0.25">
      <c r="A15" s="21">
        <v>11</v>
      </c>
      <c r="B15" s="16" t="s">
        <v>24</v>
      </c>
      <c r="C15" s="3">
        <v>4234</v>
      </c>
      <c r="D15" s="31">
        <v>650000</v>
      </c>
      <c r="E15" s="31">
        <v>332670</v>
      </c>
      <c r="F15" s="37">
        <v>150000</v>
      </c>
    </row>
    <row r="16" spans="1:6" ht="15.75" x14ac:dyDescent="0.25">
      <c r="A16" s="21">
        <v>12</v>
      </c>
      <c r="B16" s="16" t="s">
        <v>25</v>
      </c>
      <c r="C16" s="3">
        <v>4237</v>
      </c>
      <c r="D16" s="31">
        <v>1950000</v>
      </c>
      <c r="E16" s="31">
        <v>1452974</v>
      </c>
      <c r="F16" s="37">
        <v>1500000</v>
      </c>
    </row>
    <row r="17" spans="1:6" ht="15.75" x14ac:dyDescent="0.25">
      <c r="A17" s="21">
        <v>13</v>
      </c>
      <c r="B17" s="16" t="s">
        <v>14</v>
      </c>
      <c r="C17" s="3">
        <v>4241</v>
      </c>
      <c r="D17" s="31">
        <v>730000</v>
      </c>
      <c r="E17" s="31">
        <v>364278</v>
      </c>
      <c r="F17" s="37">
        <v>370000</v>
      </c>
    </row>
    <row r="18" spans="1:6" ht="15.75" x14ac:dyDescent="0.25">
      <c r="A18" s="21">
        <v>14</v>
      </c>
      <c r="B18" s="16" t="s">
        <v>26</v>
      </c>
      <c r="C18" s="3">
        <v>4251</v>
      </c>
      <c r="D18" s="31">
        <v>4500000</v>
      </c>
      <c r="E18" s="31">
        <v>662000</v>
      </c>
      <c r="F18" s="37">
        <v>0</v>
      </c>
    </row>
    <row r="19" spans="1:6" ht="15.75" x14ac:dyDescent="0.25">
      <c r="A19" s="21">
        <v>15</v>
      </c>
      <c r="B19" s="16" t="s">
        <v>27</v>
      </c>
      <c r="C19" s="3">
        <v>4252</v>
      </c>
      <c r="D19" s="31">
        <v>2484000</v>
      </c>
      <c r="E19" s="31">
        <v>2299820</v>
      </c>
      <c r="F19" s="37">
        <v>2500000</v>
      </c>
    </row>
    <row r="20" spans="1:6" ht="15.75" x14ac:dyDescent="0.25">
      <c r="A20" s="21">
        <v>16</v>
      </c>
      <c r="B20" s="16" t="s">
        <v>28</v>
      </c>
      <c r="C20" s="3">
        <v>4261</v>
      </c>
      <c r="D20" s="31">
        <v>3420000</v>
      </c>
      <c r="E20" s="31">
        <v>3060830</v>
      </c>
      <c r="F20" s="37">
        <v>3400000</v>
      </c>
    </row>
    <row r="21" spans="1:6" ht="15.75" x14ac:dyDescent="0.25">
      <c r="A21" s="21">
        <v>17</v>
      </c>
      <c r="B21" s="16" t="s">
        <v>29</v>
      </c>
      <c r="C21" s="3">
        <v>4264</v>
      </c>
      <c r="D21" s="31">
        <v>16500000</v>
      </c>
      <c r="E21" s="31">
        <v>15979331</v>
      </c>
      <c r="F21" s="37">
        <v>10000000</v>
      </c>
    </row>
    <row r="22" spans="1:6" ht="16.5" customHeight="1" x14ac:dyDescent="0.25">
      <c r="A22" s="21">
        <v>18</v>
      </c>
      <c r="B22" s="17" t="s">
        <v>59</v>
      </c>
      <c r="C22" s="3">
        <v>4266</v>
      </c>
      <c r="D22" s="31">
        <v>2000000</v>
      </c>
      <c r="E22" s="31">
        <v>1167600</v>
      </c>
      <c r="F22" s="37">
        <v>0</v>
      </c>
    </row>
    <row r="23" spans="1:6" ht="15.75" x14ac:dyDescent="0.25">
      <c r="A23" s="21">
        <v>19</v>
      </c>
      <c r="B23" s="16" t="s">
        <v>31</v>
      </c>
      <c r="C23" s="3">
        <v>4267</v>
      </c>
      <c r="D23" s="31">
        <v>8210000</v>
      </c>
      <c r="E23" s="31">
        <v>6536760</v>
      </c>
      <c r="F23" s="37">
        <v>6700000</v>
      </c>
    </row>
    <row r="24" spans="1:6" ht="15.75" x14ac:dyDescent="0.25">
      <c r="A24" s="21">
        <v>20</v>
      </c>
      <c r="B24" s="16" t="s">
        <v>32</v>
      </c>
      <c r="C24" s="3">
        <v>4269</v>
      </c>
      <c r="D24" s="31">
        <v>1600000</v>
      </c>
      <c r="E24" s="31">
        <v>965500</v>
      </c>
      <c r="F24" s="37">
        <v>1000000</v>
      </c>
    </row>
    <row r="25" spans="1:6" ht="16.5" thickBot="1" x14ac:dyDescent="0.3">
      <c r="A25" s="21">
        <v>21</v>
      </c>
      <c r="B25" s="16" t="s">
        <v>33</v>
      </c>
      <c r="C25" s="3">
        <v>4823</v>
      </c>
      <c r="D25" s="31">
        <v>450000</v>
      </c>
      <c r="E25" s="31">
        <v>91070</v>
      </c>
      <c r="F25" s="37">
        <v>100000</v>
      </c>
    </row>
    <row r="26" spans="1:6" ht="16.5" thickBot="1" x14ac:dyDescent="0.3">
      <c r="A26" s="112" t="s">
        <v>7</v>
      </c>
      <c r="B26" s="113"/>
      <c r="C26" s="30"/>
      <c r="D26" s="42">
        <f>SUM(D5:D25)</f>
        <v>381250160</v>
      </c>
      <c r="E26" s="43">
        <f t="shared" ref="E26" si="0">SUM(E5:E25)</f>
        <v>330626835</v>
      </c>
      <c r="F26" s="33">
        <f>SUM(F5:F25)</f>
        <v>289370000</v>
      </c>
    </row>
    <row r="29" spans="1:6" ht="15.75" thickBot="1" x14ac:dyDescent="0.3"/>
    <row r="30" spans="1:6" s="1" customFormat="1" ht="63" x14ac:dyDescent="0.25">
      <c r="A30" s="60" t="s">
        <v>0</v>
      </c>
      <c r="B30" s="61" t="s">
        <v>1</v>
      </c>
      <c r="C30" s="62" t="s">
        <v>2</v>
      </c>
      <c r="D30" s="63" t="s">
        <v>3</v>
      </c>
      <c r="E30" s="63" t="s">
        <v>4</v>
      </c>
      <c r="F30" s="64" t="s">
        <v>9</v>
      </c>
    </row>
    <row r="31" spans="1:6" ht="21" customHeight="1" x14ac:dyDescent="0.25">
      <c r="A31" s="114" t="s">
        <v>12</v>
      </c>
      <c r="B31" s="115"/>
      <c r="C31" s="115"/>
      <c r="D31" s="115"/>
      <c r="E31" s="115"/>
      <c r="F31" s="116"/>
    </row>
    <row r="32" spans="1:6" ht="30.75" thickBot="1" x14ac:dyDescent="0.3">
      <c r="A32" s="21">
        <v>1</v>
      </c>
      <c r="B32" s="17" t="s">
        <v>13</v>
      </c>
      <c r="C32" s="3">
        <v>4232</v>
      </c>
      <c r="D32" s="44">
        <v>1300000</v>
      </c>
      <c r="E32" s="44">
        <v>904400</v>
      </c>
      <c r="F32" s="35">
        <v>2066000</v>
      </c>
    </row>
    <row r="33" spans="1:7" ht="16.5" thickBot="1" x14ac:dyDescent="0.3">
      <c r="A33" s="22"/>
      <c r="B33" s="120" t="s">
        <v>7</v>
      </c>
      <c r="C33" s="121"/>
      <c r="D33" s="42">
        <v>1300000</v>
      </c>
      <c r="E33" s="43">
        <v>904400</v>
      </c>
      <c r="F33" s="33">
        <v>2066000</v>
      </c>
      <c r="G33" s="10"/>
    </row>
    <row r="34" spans="1:7" ht="16.5" thickBot="1" x14ac:dyDescent="0.3">
      <c r="A34" s="23"/>
      <c r="B34" s="19"/>
      <c r="C34" s="7"/>
      <c r="D34" s="45"/>
      <c r="E34" s="46"/>
      <c r="F34" s="36"/>
      <c r="G34" s="10"/>
    </row>
    <row r="35" spans="1:7" s="1" customFormat="1" ht="63" x14ac:dyDescent="0.25">
      <c r="A35" s="60" t="s">
        <v>0</v>
      </c>
      <c r="B35" s="61" t="s">
        <v>1</v>
      </c>
      <c r="C35" s="62" t="s">
        <v>2</v>
      </c>
      <c r="D35" s="63" t="s">
        <v>3</v>
      </c>
      <c r="E35" s="63" t="s">
        <v>4</v>
      </c>
      <c r="F35" s="64" t="s">
        <v>9</v>
      </c>
    </row>
    <row r="36" spans="1:7" ht="21" customHeight="1" x14ac:dyDescent="0.25">
      <c r="A36" s="114" t="s">
        <v>117</v>
      </c>
      <c r="B36" s="115"/>
      <c r="C36" s="115"/>
      <c r="D36" s="115"/>
      <c r="E36" s="115"/>
      <c r="F36" s="116"/>
    </row>
    <row r="37" spans="1:7" ht="15.75" x14ac:dyDescent="0.25">
      <c r="A37" s="21">
        <v>1</v>
      </c>
      <c r="B37" s="13" t="s">
        <v>14</v>
      </c>
      <c r="C37" s="3">
        <v>4241</v>
      </c>
      <c r="D37" s="31">
        <v>9204000</v>
      </c>
      <c r="E37" s="31">
        <v>9203300</v>
      </c>
      <c r="F37" s="37">
        <v>0</v>
      </c>
    </row>
    <row r="38" spans="1:7" ht="16.5" thickBot="1" x14ac:dyDescent="0.3">
      <c r="A38" s="22">
        <v>2</v>
      </c>
      <c r="B38" s="14" t="s">
        <v>53</v>
      </c>
      <c r="C38" s="5">
        <v>4823</v>
      </c>
      <c r="D38" s="47">
        <v>2700000</v>
      </c>
      <c r="E38" s="47">
        <v>1355430</v>
      </c>
      <c r="F38" s="38">
        <v>12300000</v>
      </c>
    </row>
    <row r="39" spans="1:7" ht="16.5" thickBot="1" x14ac:dyDescent="0.3">
      <c r="A39" s="22"/>
      <c r="B39" s="120" t="s">
        <v>7</v>
      </c>
      <c r="C39" s="121"/>
      <c r="D39" s="42">
        <f>SUM(D37:D38)</f>
        <v>11904000</v>
      </c>
      <c r="E39" s="43">
        <f t="shared" ref="E39:F39" si="1">SUM(E37:E38)</f>
        <v>10558730</v>
      </c>
      <c r="F39" s="33">
        <f t="shared" si="1"/>
        <v>12300000</v>
      </c>
      <c r="G39" s="10"/>
    </row>
    <row r="40" spans="1:7" ht="15.75" x14ac:dyDescent="0.25">
      <c r="A40" s="92"/>
      <c r="B40" s="27"/>
      <c r="C40" s="27"/>
      <c r="D40" s="41"/>
      <c r="E40" s="41"/>
      <c r="F40" s="41"/>
      <c r="G40" s="10"/>
    </row>
    <row r="41" spans="1:7" ht="15.75" x14ac:dyDescent="0.25">
      <c r="A41" s="92"/>
      <c r="B41" s="27"/>
      <c r="C41" s="27"/>
      <c r="D41" s="41"/>
      <c r="E41" s="41"/>
      <c r="F41" s="41"/>
      <c r="G41" s="10"/>
    </row>
    <row r="42" spans="1:7" ht="15.75" x14ac:dyDescent="0.25">
      <c r="A42" s="92"/>
      <c r="B42" s="27"/>
      <c r="C42" s="27"/>
      <c r="D42" s="41"/>
      <c r="E42" s="41"/>
      <c r="F42" s="41"/>
      <c r="G42" s="10"/>
    </row>
    <row r="43" spans="1:7" ht="15.75" x14ac:dyDescent="0.25">
      <c r="A43" s="92"/>
      <c r="B43" s="27"/>
      <c r="C43" s="27"/>
      <c r="D43" s="41"/>
      <c r="E43" s="41"/>
      <c r="F43" s="41"/>
      <c r="G43" s="10"/>
    </row>
    <row r="44" spans="1:7" ht="15.75" x14ac:dyDescent="0.25">
      <c r="A44" s="92"/>
      <c r="B44" s="27"/>
      <c r="C44" s="27"/>
      <c r="D44" s="41"/>
      <c r="E44" s="41"/>
      <c r="F44" s="41"/>
      <c r="G44" s="10"/>
    </row>
    <row r="45" spans="1:7" ht="15.75" thickBot="1" x14ac:dyDescent="0.3"/>
    <row r="46" spans="1:7" s="1" customFormat="1" ht="63" x14ac:dyDescent="0.25">
      <c r="A46" s="60" t="s">
        <v>0</v>
      </c>
      <c r="B46" s="61" t="s">
        <v>1</v>
      </c>
      <c r="C46" s="62" t="s">
        <v>2</v>
      </c>
      <c r="D46" s="63" t="s">
        <v>3</v>
      </c>
      <c r="E46" s="63" t="s">
        <v>4</v>
      </c>
      <c r="F46" s="64" t="s">
        <v>9</v>
      </c>
    </row>
    <row r="47" spans="1:7" ht="21" customHeight="1" x14ac:dyDescent="0.25">
      <c r="A47" s="114" t="s">
        <v>15</v>
      </c>
      <c r="B47" s="115"/>
      <c r="C47" s="115"/>
      <c r="D47" s="115"/>
      <c r="E47" s="115"/>
      <c r="F47" s="116"/>
    </row>
    <row r="48" spans="1:7" x14ac:dyDescent="0.25">
      <c r="A48" s="25">
        <v>1</v>
      </c>
      <c r="B48" s="16" t="s">
        <v>5</v>
      </c>
      <c r="C48" s="2">
        <v>4111</v>
      </c>
      <c r="D48" s="32">
        <v>4868900</v>
      </c>
      <c r="E48" s="32">
        <v>4766123</v>
      </c>
      <c r="F48" s="37">
        <v>3200000</v>
      </c>
    </row>
    <row r="49" spans="1:7" x14ac:dyDescent="0.25">
      <c r="A49" s="25">
        <v>2</v>
      </c>
      <c r="B49" s="16" t="s">
        <v>8</v>
      </c>
      <c r="C49" s="2">
        <v>4212</v>
      </c>
      <c r="D49" s="32">
        <v>445350</v>
      </c>
      <c r="E49" s="32">
        <v>319300</v>
      </c>
      <c r="F49" s="37">
        <v>320000</v>
      </c>
    </row>
    <row r="50" spans="1:7" x14ac:dyDescent="0.25">
      <c r="A50" s="25">
        <v>3</v>
      </c>
      <c r="B50" s="16" t="s">
        <v>16</v>
      </c>
      <c r="C50" s="2">
        <v>4214</v>
      </c>
      <c r="D50" s="32">
        <v>70000</v>
      </c>
      <c r="E50" s="32">
        <v>22500</v>
      </c>
      <c r="F50" s="37">
        <v>25000</v>
      </c>
    </row>
    <row r="51" spans="1:7" ht="15.75" thickBot="1" x14ac:dyDescent="0.3">
      <c r="A51" s="26">
        <v>4</v>
      </c>
      <c r="B51" s="14" t="s">
        <v>17</v>
      </c>
      <c r="C51" s="6">
        <v>4221</v>
      </c>
      <c r="D51" s="48">
        <v>90000</v>
      </c>
      <c r="E51" s="48">
        <v>53000</v>
      </c>
      <c r="F51" s="38">
        <v>90000</v>
      </c>
    </row>
    <row r="52" spans="1:7" ht="16.5" thickBot="1" x14ac:dyDescent="0.3">
      <c r="A52" s="22"/>
      <c r="B52" s="120" t="s">
        <v>7</v>
      </c>
      <c r="C52" s="121"/>
      <c r="D52" s="42">
        <f>SUM(D48:D51)</f>
        <v>5474250</v>
      </c>
      <c r="E52" s="43">
        <f>SUM(E48:E51)</f>
        <v>5160923</v>
      </c>
      <c r="F52" s="33">
        <f>SUM(F48:F51)</f>
        <v>3635000</v>
      </c>
      <c r="G52" s="10"/>
    </row>
    <row r="53" spans="1:7" ht="16.5" thickBot="1" x14ac:dyDescent="0.3">
      <c r="A53" s="92"/>
      <c r="B53" s="27"/>
      <c r="C53" s="27"/>
      <c r="D53" s="41"/>
      <c r="E53" s="41"/>
      <c r="F53" s="41"/>
      <c r="G53" s="10"/>
    </row>
    <row r="54" spans="1:7" s="1" customFormat="1" ht="63" x14ac:dyDescent="0.25">
      <c r="A54" s="60" t="s">
        <v>0</v>
      </c>
      <c r="B54" s="61" t="s">
        <v>1</v>
      </c>
      <c r="C54" s="62" t="s">
        <v>2</v>
      </c>
      <c r="D54" s="63" t="s">
        <v>3</v>
      </c>
      <c r="E54" s="63" t="s">
        <v>4</v>
      </c>
      <c r="F54" s="64" t="s">
        <v>9</v>
      </c>
    </row>
    <row r="55" spans="1:7" ht="21" customHeight="1" x14ac:dyDescent="0.25">
      <c r="A55" s="109" t="s">
        <v>119</v>
      </c>
      <c r="B55" s="110"/>
      <c r="C55" s="110"/>
      <c r="D55" s="110"/>
      <c r="E55" s="110"/>
      <c r="F55" s="111"/>
    </row>
    <row r="56" spans="1:7" ht="15.75" thickBot="1" x14ac:dyDescent="0.3">
      <c r="A56" s="25">
        <v>1</v>
      </c>
      <c r="B56" s="16" t="s">
        <v>5</v>
      </c>
      <c r="C56" s="2">
        <v>4111</v>
      </c>
      <c r="D56" s="32">
        <v>4800000</v>
      </c>
      <c r="E56" s="32">
        <v>4800000</v>
      </c>
      <c r="F56" s="37">
        <v>9600000</v>
      </c>
    </row>
    <row r="57" spans="1:7" ht="16.5" thickBot="1" x14ac:dyDescent="0.3">
      <c r="A57" s="22"/>
      <c r="B57" s="120" t="s">
        <v>7</v>
      </c>
      <c r="C57" s="121"/>
      <c r="D57" s="42">
        <f>SUM(D56:D56)</f>
        <v>4800000</v>
      </c>
      <c r="E57" s="43">
        <f>SUM(E56:E56)</f>
        <v>4800000</v>
      </c>
      <c r="F57" s="33">
        <f>SUM(F56:F56)</f>
        <v>9600000</v>
      </c>
      <c r="G57" s="10"/>
    </row>
    <row r="58" spans="1:7" ht="15.75" x14ac:dyDescent="0.25">
      <c r="A58" s="92"/>
      <c r="B58" s="27"/>
      <c r="C58" s="27"/>
      <c r="D58" s="41"/>
      <c r="E58" s="41"/>
      <c r="F58" s="41"/>
      <c r="G58" s="10"/>
    </row>
    <row r="59" spans="1:7" ht="16.5" thickBot="1" x14ac:dyDescent="0.3">
      <c r="A59" s="92"/>
      <c r="B59" s="27"/>
      <c r="C59" s="27"/>
      <c r="D59" s="41"/>
      <c r="E59" s="41"/>
      <c r="F59" s="41"/>
      <c r="G59" s="93"/>
    </row>
    <row r="60" spans="1:7" s="1" customFormat="1" ht="63" x14ac:dyDescent="0.25">
      <c r="A60" s="60" t="s">
        <v>0</v>
      </c>
      <c r="B60" s="61" t="s">
        <v>1</v>
      </c>
      <c r="C60" s="62" t="s">
        <v>2</v>
      </c>
      <c r="D60" s="63" t="s">
        <v>3</v>
      </c>
      <c r="E60" s="63" t="s">
        <v>4</v>
      </c>
      <c r="F60" s="64" t="s">
        <v>9</v>
      </c>
    </row>
    <row r="61" spans="1:7" ht="21" customHeight="1" x14ac:dyDescent="0.25">
      <c r="A61" s="114" t="s">
        <v>103</v>
      </c>
      <c r="B61" s="115"/>
      <c r="C61" s="115"/>
      <c r="D61" s="115"/>
      <c r="E61" s="115"/>
      <c r="F61" s="116"/>
    </row>
    <row r="62" spans="1:7" ht="15.75" x14ac:dyDescent="0.25">
      <c r="A62" s="21">
        <v>1</v>
      </c>
      <c r="B62" s="16" t="s">
        <v>5</v>
      </c>
      <c r="C62" s="3">
        <v>4111</v>
      </c>
      <c r="D62" s="31"/>
      <c r="E62" s="31"/>
      <c r="F62" s="40">
        <v>27654000</v>
      </c>
    </row>
    <row r="63" spans="1:7" ht="15.75" x14ac:dyDescent="0.25">
      <c r="A63" s="21">
        <v>3</v>
      </c>
      <c r="B63" s="16" t="s">
        <v>8</v>
      </c>
      <c r="C63" s="3">
        <v>4212</v>
      </c>
      <c r="D63" s="31"/>
      <c r="E63" s="31"/>
      <c r="F63" s="37">
        <v>332809</v>
      </c>
    </row>
    <row r="64" spans="1:7" ht="15.75" x14ac:dyDescent="0.25">
      <c r="A64" s="21">
        <v>4</v>
      </c>
      <c r="B64" s="16" t="s">
        <v>104</v>
      </c>
      <c r="C64" s="3">
        <v>4213</v>
      </c>
      <c r="D64" s="31"/>
      <c r="E64" s="31"/>
      <c r="F64" s="37">
        <v>90000</v>
      </c>
    </row>
    <row r="65" spans="1:7" ht="15.75" x14ac:dyDescent="0.25">
      <c r="A65" s="21">
        <v>5</v>
      </c>
      <c r="B65" s="16" t="s">
        <v>6</v>
      </c>
      <c r="C65" s="3">
        <v>4214</v>
      </c>
      <c r="D65" s="31"/>
      <c r="E65" s="31"/>
      <c r="F65" s="37">
        <v>68000</v>
      </c>
    </row>
    <row r="66" spans="1:7" ht="15.75" x14ac:dyDescent="0.25">
      <c r="A66" s="21">
        <v>8</v>
      </c>
      <c r="B66" s="16" t="s">
        <v>105</v>
      </c>
      <c r="C66" s="3">
        <v>4221</v>
      </c>
      <c r="D66" s="31"/>
      <c r="E66" s="31"/>
      <c r="F66" s="37">
        <v>59000</v>
      </c>
    </row>
    <row r="67" spans="1:7" ht="15.75" x14ac:dyDescent="0.25">
      <c r="A67" s="21">
        <v>11</v>
      </c>
      <c r="B67" s="16" t="s">
        <v>24</v>
      </c>
      <c r="C67" s="3">
        <v>4234</v>
      </c>
      <c r="D67" s="31"/>
      <c r="E67" s="31"/>
      <c r="F67" s="37">
        <v>30000</v>
      </c>
    </row>
    <row r="68" spans="1:7" ht="15.75" x14ac:dyDescent="0.25">
      <c r="A68" s="21">
        <v>12</v>
      </c>
      <c r="B68" s="16" t="s">
        <v>106</v>
      </c>
      <c r="C68" s="3">
        <v>4239</v>
      </c>
      <c r="D68" s="31"/>
      <c r="E68" s="31"/>
      <c r="F68" s="37">
        <v>6300000</v>
      </c>
    </row>
    <row r="69" spans="1:7" ht="15.75" x14ac:dyDescent="0.25">
      <c r="A69" s="21">
        <v>13</v>
      </c>
      <c r="B69" s="16" t="s">
        <v>32</v>
      </c>
      <c r="C69" s="3">
        <v>4269</v>
      </c>
      <c r="D69" s="31"/>
      <c r="E69" s="31"/>
      <c r="F69" s="37">
        <v>3000000</v>
      </c>
    </row>
    <row r="70" spans="1:7" ht="15.75" x14ac:dyDescent="0.25">
      <c r="A70" s="21">
        <v>14</v>
      </c>
      <c r="B70" s="16" t="s">
        <v>107</v>
      </c>
      <c r="C70" s="3">
        <v>4269</v>
      </c>
      <c r="D70" s="31"/>
      <c r="E70" s="31"/>
      <c r="F70" s="37">
        <v>1500000</v>
      </c>
    </row>
    <row r="71" spans="1:7" ht="15.75" x14ac:dyDescent="0.25">
      <c r="A71" s="21">
        <v>15</v>
      </c>
      <c r="B71" s="16" t="s">
        <v>111</v>
      </c>
      <c r="C71" s="3">
        <v>4252</v>
      </c>
      <c r="D71" s="31"/>
      <c r="E71" s="31"/>
      <c r="F71" s="37">
        <v>300000</v>
      </c>
    </row>
    <row r="72" spans="1:7" ht="15.75" x14ac:dyDescent="0.25">
      <c r="A72" s="21">
        <v>16</v>
      </c>
      <c r="B72" s="16" t="s">
        <v>28</v>
      </c>
      <c r="C72" s="3">
        <v>4261</v>
      </c>
      <c r="D72" s="31"/>
      <c r="E72" s="31"/>
      <c r="F72" s="37">
        <v>200000</v>
      </c>
    </row>
    <row r="73" spans="1:7" ht="15.75" x14ac:dyDescent="0.25">
      <c r="A73" s="21">
        <v>17</v>
      </c>
      <c r="B73" s="16" t="s">
        <v>110</v>
      </c>
      <c r="C73" s="3">
        <v>4241</v>
      </c>
      <c r="D73" s="31"/>
      <c r="E73" s="31"/>
      <c r="F73" s="37">
        <v>120000</v>
      </c>
    </row>
    <row r="74" spans="1:7" ht="30" x14ac:dyDescent="0.25">
      <c r="A74" s="21">
        <v>18</v>
      </c>
      <c r="B74" s="17" t="s">
        <v>109</v>
      </c>
      <c r="C74" s="3">
        <v>4264</v>
      </c>
      <c r="D74" s="31"/>
      <c r="E74" s="31"/>
      <c r="F74" s="37">
        <v>9750000</v>
      </c>
    </row>
    <row r="75" spans="1:7" ht="15.75" x14ac:dyDescent="0.25">
      <c r="A75" s="21">
        <v>19</v>
      </c>
      <c r="B75" s="16" t="s">
        <v>31</v>
      </c>
      <c r="C75" s="3">
        <v>4267</v>
      </c>
      <c r="D75" s="31"/>
      <c r="E75" s="31"/>
      <c r="F75" s="37">
        <v>450000</v>
      </c>
    </row>
    <row r="76" spans="1:7" ht="15.75" x14ac:dyDescent="0.25">
      <c r="A76" s="21">
        <v>20</v>
      </c>
      <c r="B76" s="16" t="s">
        <v>108</v>
      </c>
      <c r="C76" s="3">
        <v>4822</v>
      </c>
      <c r="D76" s="31"/>
      <c r="E76" s="31"/>
      <c r="F76" s="37">
        <v>192000</v>
      </c>
    </row>
    <row r="77" spans="1:7" ht="16.5" thickBot="1" x14ac:dyDescent="0.3">
      <c r="A77" s="21">
        <v>21</v>
      </c>
      <c r="B77" s="16" t="s">
        <v>61</v>
      </c>
      <c r="C77" s="3">
        <v>4511</v>
      </c>
      <c r="D77" s="31"/>
      <c r="E77" s="31"/>
      <c r="F77" s="37">
        <v>11650000</v>
      </c>
    </row>
    <row r="78" spans="1:7" ht="16.5" thickBot="1" x14ac:dyDescent="0.3">
      <c r="A78" s="112" t="s">
        <v>7</v>
      </c>
      <c r="B78" s="113"/>
      <c r="C78" s="30"/>
      <c r="D78" s="42">
        <f>SUM(D62:D77)</f>
        <v>0</v>
      </c>
      <c r="E78" s="43">
        <f>SUM(E62:E77)</f>
        <v>0</v>
      </c>
      <c r="F78" s="33">
        <f>SUM(F62:F77)</f>
        <v>61695809</v>
      </c>
    </row>
    <row r="79" spans="1:7" ht="16.5" thickBot="1" x14ac:dyDescent="0.3">
      <c r="A79" s="92"/>
      <c r="B79" s="27"/>
      <c r="C79" s="27"/>
      <c r="D79" s="41"/>
      <c r="E79" s="41"/>
      <c r="F79" s="41"/>
      <c r="G79" s="93"/>
    </row>
    <row r="80" spans="1:7" s="1" customFormat="1" ht="63" x14ac:dyDescent="0.25">
      <c r="A80" s="60" t="s">
        <v>0</v>
      </c>
      <c r="B80" s="61" t="s">
        <v>1</v>
      </c>
      <c r="C80" s="62" t="s">
        <v>2</v>
      </c>
      <c r="D80" s="63" t="s">
        <v>3</v>
      </c>
      <c r="E80" s="63" t="s">
        <v>4</v>
      </c>
      <c r="F80" s="64" t="s">
        <v>9</v>
      </c>
    </row>
    <row r="81" spans="1:7" ht="21" customHeight="1" x14ac:dyDescent="0.25">
      <c r="A81" s="114" t="s">
        <v>112</v>
      </c>
      <c r="B81" s="115"/>
      <c r="C81" s="115"/>
      <c r="D81" s="115"/>
      <c r="E81" s="115"/>
      <c r="F81" s="116"/>
    </row>
    <row r="82" spans="1:7" ht="16.5" thickBot="1" x14ac:dyDescent="0.3">
      <c r="A82" s="21">
        <v>1</v>
      </c>
      <c r="B82" s="16" t="s">
        <v>61</v>
      </c>
      <c r="C82" s="3">
        <v>4511</v>
      </c>
      <c r="D82" s="31"/>
      <c r="E82" s="31"/>
      <c r="F82" s="40">
        <v>180022000</v>
      </c>
    </row>
    <row r="83" spans="1:7" ht="16.5" thickBot="1" x14ac:dyDescent="0.3">
      <c r="A83" s="112" t="s">
        <v>7</v>
      </c>
      <c r="B83" s="113"/>
      <c r="C83" s="30"/>
      <c r="D83" s="42">
        <f>SUM(D67:D82)</f>
        <v>0</v>
      </c>
      <c r="E83" s="43">
        <f>SUM(E67:E82)</f>
        <v>0</v>
      </c>
      <c r="F83" s="33">
        <f>SUM(F82)</f>
        <v>180022000</v>
      </c>
    </row>
    <row r="84" spans="1:7" ht="15.75" x14ac:dyDescent="0.25">
      <c r="A84" s="92"/>
      <c r="B84" s="27"/>
      <c r="C84" s="27"/>
      <c r="D84" s="41"/>
      <c r="E84" s="41"/>
      <c r="F84" s="41"/>
      <c r="G84" s="93"/>
    </row>
    <row r="85" spans="1:7" ht="15.75" x14ac:dyDescent="0.25">
      <c r="A85" s="92"/>
      <c r="B85" s="27"/>
      <c r="C85" s="27"/>
      <c r="D85" s="41"/>
      <c r="E85" s="41"/>
      <c r="F85" s="41"/>
      <c r="G85" s="93"/>
    </row>
    <row r="86" spans="1:7" ht="15.75" x14ac:dyDescent="0.25">
      <c r="A86" s="92"/>
      <c r="B86" s="27"/>
      <c r="C86" s="27"/>
      <c r="D86" s="41"/>
      <c r="E86" s="41"/>
      <c r="F86" s="41"/>
      <c r="G86" s="93"/>
    </row>
    <row r="87" spans="1:7" ht="15.75" thickBot="1" x14ac:dyDescent="0.3"/>
    <row r="88" spans="1:7" s="1" customFormat="1" ht="63" x14ac:dyDescent="0.25">
      <c r="A88" s="60" t="s">
        <v>0</v>
      </c>
      <c r="B88" s="61" t="s">
        <v>1</v>
      </c>
      <c r="C88" s="62" t="s">
        <v>2</v>
      </c>
      <c r="D88" s="63" t="s">
        <v>3</v>
      </c>
      <c r="E88" s="63" t="s">
        <v>4</v>
      </c>
      <c r="F88" s="64" t="s">
        <v>9</v>
      </c>
    </row>
    <row r="89" spans="1:7" s="1" customFormat="1" ht="21" customHeight="1" x14ac:dyDescent="0.25">
      <c r="A89" s="114" t="s">
        <v>72</v>
      </c>
      <c r="B89" s="115"/>
      <c r="C89" s="115"/>
      <c r="D89" s="115"/>
      <c r="E89" s="115"/>
      <c r="F89" s="116"/>
    </row>
    <row r="90" spans="1:7" s="11" customFormat="1" x14ac:dyDescent="0.25">
      <c r="A90" s="28">
        <v>1</v>
      </c>
      <c r="B90" s="15" t="s">
        <v>5</v>
      </c>
      <c r="C90" s="12">
        <v>4111</v>
      </c>
      <c r="D90" s="49">
        <v>0</v>
      </c>
      <c r="E90" s="49">
        <v>15480000</v>
      </c>
      <c r="F90" s="39">
        <v>15480000</v>
      </c>
    </row>
    <row r="91" spans="1:7" ht="15.75" x14ac:dyDescent="0.25">
      <c r="A91" s="29">
        <v>2</v>
      </c>
      <c r="B91" s="20" t="s">
        <v>37</v>
      </c>
      <c r="C91" s="3">
        <v>4212</v>
      </c>
      <c r="D91" s="31">
        <v>1510000</v>
      </c>
      <c r="E91" s="31">
        <v>1247668</v>
      </c>
      <c r="F91" s="40">
        <v>1600000</v>
      </c>
    </row>
    <row r="92" spans="1:7" ht="15.75" x14ac:dyDescent="0.25">
      <c r="A92" s="29">
        <v>3</v>
      </c>
      <c r="B92" s="16" t="s">
        <v>38</v>
      </c>
      <c r="C92" s="3">
        <v>4213</v>
      </c>
      <c r="D92" s="31">
        <v>2000000</v>
      </c>
      <c r="E92" s="31">
        <v>1559196</v>
      </c>
      <c r="F92" s="40">
        <v>3000000</v>
      </c>
    </row>
    <row r="93" spans="1:7" ht="15.75" x14ac:dyDescent="0.25">
      <c r="A93" s="29">
        <v>4</v>
      </c>
      <c r="B93" s="16" t="s">
        <v>20</v>
      </c>
      <c r="C93" s="3">
        <v>4215</v>
      </c>
      <c r="D93" s="31">
        <v>993000</v>
      </c>
      <c r="E93" s="31">
        <v>504000</v>
      </c>
      <c r="F93" s="40">
        <v>900000</v>
      </c>
    </row>
    <row r="94" spans="1:7" ht="30" x14ac:dyDescent="0.25">
      <c r="A94" s="29">
        <v>5</v>
      </c>
      <c r="B94" s="17" t="s">
        <v>13</v>
      </c>
      <c r="C94" s="3">
        <v>4232</v>
      </c>
      <c r="D94" s="31">
        <v>27000</v>
      </c>
      <c r="E94" s="31">
        <v>27000</v>
      </c>
      <c r="F94" s="40">
        <v>0</v>
      </c>
    </row>
    <row r="95" spans="1:7" ht="15.75" x14ac:dyDescent="0.25">
      <c r="A95" s="29">
        <v>6</v>
      </c>
      <c r="B95" s="16" t="s">
        <v>39</v>
      </c>
      <c r="C95" s="3">
        <v>4234</v>
      </c>
      <c r="D95" s="31">
        <v>700000</v>
      </c>
      <c r="E95" s="31">
        <v>318600</v>
      </c>
      <c r="F95" s="40">
        <v>400000</v>
      </c>
    </row>
    <row r="96" spans="1:7" ht="15.75" x14ac:dyDescent="0.25">
      <c r="A96" s="29">
        <v>7</v>
      </c>
      <c r="B96" s="16" t="s">
        <v>42</v>
      </c>
      <c r="C96" s="3">
        <v>4235</v>
      </c>
      <c r="D96" s="31">
        <v>1500000</v>
      </c>
      <c r="E96" s="31">
        <v>1470000</v>
      </c>
      <c r="F96" s="40">
        <v>0</v>
      </c>
    </row>
    <row r="97" spans="1:6" ht="15.75" x14ac:dyDescent="0.25">
      <c r="A97" s="29">
        <v>8</v>
      </c>
      <c r="B97" s="16" t="s">
        <v>40</v>
      </c>
      <c r="C97" s="3">
        <v>4237</v>
      </c>
      <c r="D97" s="31">
        <v>1950000</v>
      </c>
      <c r="E97" s="31">
        <v>1282580</v>
      </c>
      <c r="F97" s="40">
        <v>1500000</v>
      </c>
    </row>
    <row r="98" spans="1:6" ht="30" x14ac:dyDescent="0.25">
      <c r="A98" s="29">
        <v>9</v>
      </c>
      <c r="B98" s="17" t="s">
        <v>43</v>
      </c>
      <c r="C98" s="3">
        <v>4239</v>
      </c>
      <c r="D98" s="31">
        <v>1500000</v>
      </c>
      <c r="E98" s="31">
        <v>369500</v>
      </c>
      <c r="F98" s="40">
        <v>1600000</v>
      </c>
    </row>
    <row r="99" spans="1:6" ht="15.75" x14ac:dyDescent="0.25">
      <c r="A99" s="29">
        <v>10</v>
      </c>
      <c r="B99" s="20" t="s">
        <v>41</v>
      </c>
      <c r="C99" s="3">
        <v>4241</v>
      </c>
      <c r="D99" s="31">
        <v>3015000</v>
      </c>
      <c r="E99" s="31">
        <v>2765686</v>
      </c>
      <c r="F99" s="40">
        <v>5500000</v>
      </c>
    </row>
    <row r="100" spans="1:6" ht="15.75" x14ac:dyDescent="0.25">
      <c r="A100" s="29">
        <v>11</v>
      </c>
      <c r="B100" s="16" t="s">
        <v>26</v>
      </c>
      <c r="C100" s="3">
        <v>4251</v>
      </c>
      <c r="D100" s="31">
        <v>1590000</v>
      </c>
      <c r="E100" s="31">
        <v>1317000</v>
      </c>
      <c r="F100" s="40">
        <v>1000000</v>
      </c>
    </row>
    <row r="101" spans="1:6" ht="15.75" x14ac:dyDescent="0.25">
      <c r="A101" s="29">
        <v>12</v>
      </c>
      <c r="B101" s="16" t="s">
        <v>27</v>
      </c>
      <c r="C101" s="3">
        <v>4252</v>
      </c>
      <c r="D101" s="31">
        <v>1455000</v>
      </c>
      <c r="E101" s="31">
        <v>1253800</v>
      </c>
      <c r="F101" s="40">
        <v>1500000</v>
      </c>
    </row>
    <row r="102" spans="1:6" ht="15.75" x14ac:dyDescent="0.25">
      <c r="A102" s="29">
        <v>13</v>
      </c>
      <c r="B102" s="16" t="s">
        <v>28</v>
      </c>
      <c r="C102" s="3">
        <v>4261</v>
      </c>
      <c r="D102" s="31">
        <v>400000</v>
      </c>
      <c r="E102" s="31">
        <v>333750</v>
      </c>
      <c r="F102" s="40">
        <v>400000</v>
      </c>
    </row>
    <row r="103" spans="1:6" ht="15.75" x14ac:dyDescent="0.25">
      <c r="A103" s="29">
        <v>14</v>
      </c>
      <c r="B103" s="16" t="s">
        <v>29</v>
      </c>
      <c r="C103" s="3">
        <v>4264</v>
      </c>
      <c r="D103" s="31">
        <v>14503700</v>
      </c>
      <c r="E103" s="31">
        <v>12126748</v>
      </c>
      <c r="F103" s="40">
        <v>10000000</v>
      </c>
    </row>
    <row r="104" spans="1:6" ht="15.75" x14ac:dyDescent="0.25">
      <c r="A104" s="29">
        <v>15</v>
      </c>
      <c r="B104" s="16" t="s">
        <v>31</v>
      </c>
      <c r="C104" s="3">
        <v>4267</v>
      </c>
      <c r="D104" s="31">
        <v>2200000</v>
      </c>
      <c r="E104" s="31">
        <v>787960</v>
      </c>
      <c r="F104" s="40">
        <v>900000</v>
      </c>
    </row>
    <row r="105" spans="1:6" ht="15.75" x14ac:dyDescent="0.25">
      <c r="A105" s="29">
        <v>16</v>
      </c>
      <c r="B105" s="16" t="s">
        <v>32</v>
      </c>
      <c r="C105" s="3">
        <v>4269</v>
      </c>
      <c r="D105" s="31">
        <v>6300000</v>
      </c>
      <c r="E105" s="31">
        <v>4975262</v>
      </c>
      <c r="F105" s="40">
        <v>5000000</v>
      </c>
    </row>
    <row r="106" spans="1:6" ht="15.75" x14ac:dyDescent="0.25">
      <c r="A106" s="29">
        <v>17</v>
      </c>
      <c r="B106" s="16" t="s">
        <v>44</v>
      </c>
      <c r="C106" s="3">
        <v>4657</v>
      </c>
      <c r="D106" s="31">
        <v>11465750</v>
      </c>
      <c r="E106" s="31">
        <v>11328750</v>
      </c>
      <c r="F106" s="40">
        <v>5000000</v>
      </c>
    </row>
    <row r="107" spans="1:6" ht="45" x14ac:dyDescent="0.25">
      <c r="A107" s="29">
        <v>18</v>
      </c>
      <c r="B107" s="17" t="s">
        <v>45</v>
      </c>
      <c r="C107" s="3">
        <v>4819</v>
      </c>
      <c r="D107" s="31">
        <v>4158000</v>
      </c>
      <c r="E107" s="31">
        <v>2704684</v>
      </c>
      <c r="F107" s="40">
        <v>1000000</v>
      </c>
    </row>
    <row r="108" spans="1:6" ht="15.75" x14ac:dyDescent="0.25">
      <c r="A108" s="29">
        <v>19</v>
      </c>
      <c r="B108" s="16" t="s">
        <v>46</v>
      </c>
      <c r="C108" s="3">
        <v>4822</v>
      </c>
      <c r="D108" s="31">
        <v>100000</v>
      </c>
      <c r="E108" s="31">
        <v>0</v>
      </c>
      <c r="F108" s="40">
        <v>100000</v>
      </c>
    </row>
    <row r="109" spans="1:6" ht="15.75" x14ac:dyDescent="0.25">
      <c r="A109" s="29">
        <v>20</v>
      </c>
      <c r="B109" s="16" t="s">
        <v>33</v>
      </c>
      <c r="C109" s="3">
        <v>4823</v>
      </c>
      <c r="D109" s="31">
        <v>250000</v>
      </c>
      <c r="E109" s="31">
        <v>102500</v>
      </c>
      <c r="F109" s="40">
        <v>350000</v>
      </c>
    </row>
    <row r="110" spans="1:6" ht="16.5" thickBot="1" x14ac:dyDescent="0.3">
      <c r="A110" s="29">
        <v>21</v>
      </c>
      <c r="B110" s="16" t="s">
        <v>47</v>
      </c>
      <c r="C110" s="3">
        <v>4861</v>
      </c>
      <c r="D110" s="31">
        <v>800000</v>
      </c>
      <c r="E110" s="31">
        <v>0</v>
      </c>
      <c r="F110" s="40">
        <v>500000</v>
      </c>
    </row>
    <row r="111" spans="1:6" ht="16.5" thickBot="1" x14ac:dyDescent="0.3">
      <c r="A111" s="112" t="s">
        <v>7</v>
      </c>
      <c r="B111" s="113"/>
      <c r="C111" s="30"/>
      <c r="D111" s="42">
        <f>SUM(D90:D110)</f>
        <v>56417450</v>
      </c>
      <c r="E111" s="43">
        <f>SUM(E90:E110)</f>
        <v>59954684</v>
      </c>
      <c r="F111" s="33">
        <f>SUM(F90:F110)</f>
        <v>55730000</v>
      </c>
    </row>
    <row r="112" spans="1:6" ht="15.75" x14ac:dyDescent="0.25">
      <c r="A112" s="27"/>
      <c r="B112" s="27"/>
      <c r="C112" s="9"/>
      <c r="D112" s="41"/>
      <c r="E112" s="41"/>
      <c r="F112" s="41"/>
    </row>
    <row r="113" spans="1:6" ht="16.5" thickBot="1" x14ac:dyDescent="0.3">
      <c r="A113" s="27"/>
      <c r="B113" s="27"/>
      <c r="C113" s="9"/>
      <c r="D113" s="41"/>
      <c r="E113" s="41"/>
      <c r="F113" s="41"/>
    </row>
    <row r="114" spans="1:6" s="1" customFormat="1" ht="63" x14ac:dyDescent="0.25">
      <c r="A114" s="60" t="s">
        <v>0</v>
      </c>
      <c r="B114" s="61" t="s">
        <v>1</v>
      </c>
      <c r="C114" s="62" t="s">
        <v>2</v>
      </c>
      <c r="D114" s="63" t="s">
        <v>3</v>
      </c>
      <c r="E114" s="63" t="s">
        <v>4</v>
      </c>
      <c r="F114" s="64" t="s">
        <v>9</v>
      </c>
    </row>
    <row r="115" spans="1:6" s="1" customFormat="1" ht="21" x14ac:dyDescent="0.25">
      <c r="A115" s="109" t="s">
        <v>50</v>
      </c>
      <c r="B115" s="110"/>
      <c r="C115" s="110"/>
      <c r="D115" s="110"/>
      <c r="E115" s="110"/>
      <c r="F115" s="111"/>
    </row>
    <row r="116" spans="1:6" ht="16.5" thickBot="1" x14ac:dyDescent="0.3">
      <c r="A116" s="21">
        <v>3</v>
      </c>
      <c r="B116" s="16" t="s">
        <v>8</v>
      </c>
      <c r="C116" s="3">
        <v>4212</v>
      </c>
      <c r="D116" s="31">
        <v>10600000</v>
      </c>
      <c r="E116" s="31">
        <v>10252271</v>
      </c>
      <c r="F116" s="37">
        <v>15600000</v>
      </c>
    </row>
    <row r="117" spans="1:6" ht="16.5" thickBot="1" x14ac:dyDescent="0.3">
      <c r="A117" s="112" t="s">
        <v>7</v>
      </c>
      <c r="B117" s="113"/>
      <c r="C117" s="30"/>
      <c r="D117" s="42">
        <f>SUM(D116:D116)</f>
        <v>10600000</v>
      </c>
      <c r="E117" s="43">
        <f>SUM(E116:E116)</f>
        <v>10252271</v>
      </c>
      <c r="F117" s="33">
        <f>SUM(F116:F116)</f>
        <v>15600000</v>
      </c>
    </row>
    <row r="118" spans="1:6" ht="16.5" thickBot="1" x14ac:dyDescent="0.3">
      <c r="A118" s="104"/>
      <c r="B118" s="65"/>
      <c r="C118" s="8"/>
      <c r="D118" s="105"/>
      <c r="E118" s="106"/>
      <c r="F118" s="107"/>
    </row>
    <row r="119" spans="1:6" s="1" customFormat="1" ht="63" x14ac:dyDescent="0.25">
      <c r="A119" s="60" t="s">
        <v>0</v>
      </c>
      <c r="B119" s="61" t="s">
        <v>1</v>
      </c>
      <c r="C119" s="62" t="s">
        <v>2</v>
      </c>
      <c r="D119" s="63" t="s">
        <v>3</v>
      </c>
      <c r="E119" s="63" t="s">
        <v>4</v>
      </c>
      <c r="F119" s="64" t="s">
        <v>9</v>
      </c>
    </row>
    <row r="120" spans="1:6" ht="21" customHeight="1" x14ac:dyDescent="0.25">
      <c r="A120" s="114" t="s">
        <v>121</v>
      </c>
      <c r="B120" s="115"/>
      <c r="C120" s="115"/>
      <c r="D120" s="115"/>
      <c r="E120" s="115"/>
      <c r="F120" s="116"/>
    </row>
    <row r="121" spans="1:6" ht="15.75" x14ac:dyDescent="0.25">
      <c r="A121" s="21">
        <v>1</v>
      </c>
      <c r="B121" s="16" t="s">
        <v>8</v>
      </c>
      <c r="C121" s="3">
        <v>4212</v>
      </c>
      <c r="D121" s="31">
        <v>8500000</v>
      </c>
      <c r="E121" s="31">
        <v>6184232</v>
      </c>
      <c r="F121" s="40">
        <v>7000000</v>
      </c>
    </row>
    <row r="122" spans="1:6" ht="15.75" x14ac:dyDescent="0.25">
      <c r="A122" s="21">
        <v>2</v>
      </c>
      <c r="B122" s="16" t="s">
        <v>38</v>
      </c>
      <c r="C122" s="108">
        <v>4213</v>
      </c>
      <c r="D122" s="31">
        <v>0</v>
      </c>
      <c r="E122" s="31">
        <v>0</v>
      </c>
      <c r="F122" s="31">
        <v>6600000</v>
      </c>
    </row>
    <row r="123" spans="1:6" ht="15.75" x14ac:dyDescent="0.25">
      <c r="A123" s="21">
        <v>3</v>
      </c>
      <c r="B123" s="16" t="s">
        <v>26</v>
      </c>
      <c r="C123" s="56">
        <v>4251</v>
      </c>
      <c r="D123" s="31">
        <v>144000</v>
      </c>
      <c r="E123" s="31">
        <v>144000</v>
      </c>
      <c r="F123" s="31">
        <v>300000</v>
      </c>
    </row>
    <row r="124" spans="1:6" ht="15.75" x14ac:dyDescent="0.25">
      <c r="A124" s="21">
        <v>4</v>
      </c>
      <c r="B124" s="16" t="s">
        <v>32</v>
      </c>
      <c r="C124" s="56">
        <v>4269</v>
      </c>
      <c r="D124" s="31">
        <v>1100000</v>
      </c>
      <c r="E124" s="31">
        <v>345412</v>
      </c>
      <c r="F124" s="31">
        <v>0</v>
      </c>
    </row>
    <row r="125" spans="1:6" ht="15.75" x14ac:dyDescent="0.25">
      <c r="A125" s="21">
        <v>5</v>
      </c>
      <c r="B125" s="16" t="s">
        <v>44</v>
      </c>
      <c r="C125" s="56">
        <v>4657</v>
      </c>
      <c r="D125" s="31">
        <v>14000000</v>
      </c>
      <c r="E125" s="31">
        <v>12793021</v>
      </c>
      <c r="F125" s="31">
        <v>0</v>
      </c>
    </row>
    <row r="126" spans="1:6" ht="16.5" thickBot="1" x14ac:dyDescent="0.3">
      <c r="A126" s="119" t="s">
        <v>7</v>
      </c>
      <c r="B126" s="119"/>
      <c r="C126" s="30"/>
      <c r="D126" s="87">
        <f>SUM(D121:D125)</f>
        <v>23744000</v>
      </c>
      <c r="E126" s="88">
        <f>SUM(E121:E125)</f>
        <v>19466665</v>
      </c>
      <c r="F126" s="89">
        <f>SUM(F121:F125)</f>
        <v>13900000</v>
      </c>
    </row>
    <row r="127" spans="1:6" ht="15.75" x14ac:dyDescent="0.25">
      <c r="A127" s="27"/>
      <c r="B127" s="27"/>
      <c r="C127" s="9"/>
      <c r="D127" s="41"/>
      <c r="E127" s="41"/>
      <c r="F127" s="41"/>
    </row>
    <row r="128" spans="1:6" ht="15.75" x14ac:dyDescent="0.25">
      <c r="A128" s="27"/>
      <c r="B128" s="27"/>
      <c r="C128" s="9"/>
      <c r="D128" s="41"/>
      <c r="E128" s="41"/>
      <c r="F128" s="41"/>
    </row>
    <row r="129" spans="1:8" ht="15.75" x14ac:dyDescent="0.25">
      <c r="A129" s="27"/>
      <c r="B129" s="27"/>
      <c r="C129" s="9"/>
      <c r="D129" s="41"/>
      <c r="E129" s="41"/>
      <c r="F129" s="41"/>
    </row>
    <row r="131" spans="1:8" ht="16.5" thickBot="1" x14ac:dyDescent="0.3">
      <c r="A131" s="27"/>
      <c r="B131" s="27"/>
      <c r="C131" s="9"/>
      <c r="D131" s="41"/>
      <c r="E131" s="41"/>
      <c r="F131" s="41"/>
    </row>
    <row r="132" spans="1:8" s="1" customFormat="1" ht="63" x14ac:dyDescent="0.25">
      <c r="A132" s="60" t="s">
        <v>0</v>
      </c>
      <c r="B132" s="61" t="s">
        <v>1</v>
      </c>
      <c r="C132" s="62" t="s">
        <v>2</v>
      </c>
      <c r="D132" s="63" t="s">
        <v>3</v>
      </c>
      <c r="E132" s="63" t="s">
        <v>4</v>
      </c>
      <c r="F132" s="64" t="s">
        <v>9</v>
      </c>
    </row>
    <row r="133" spans="1:8" s="1" customFormat="1" ht="21" x14ac:dyDescent="0.25">
      <c r="A133" s="109" t="s">
        <v>52</v>
      </c>
      <c r="B133" s="110"/>
      <c r="C133" s="110"/>
      <c r="D133" s="110"/>
      <c r="E133" s="110"/>
      <c r="F133" s="111"/>
    </row>
    <row r="134" spans="1:8" ht="16.5" thickBot="1" x14ac:dyDescent="0.3">
      <c r="A134" s="21">
        <v>3</v>
      </c>
      <c r="B134" s="16" t="s">
        <v>24</v>
      </c>
      <c r="C134" s="3">
        <v>4234</v>
      </c>
      <c r="D134" s="31">
        <v>700000</v>
      </c>
      <c r="E134" s="31">
        <v>600000</v>
      </c>
      <c r="F134" s="37">
        <v>300000</v>
      </c>
    </row>
    <row r="135" spans="1:8" ht="16.5" thickBot="1" x14ac:dyDescent="0.3">
      <c r="A135" s="112" t="s">
        <v>7</v>
      </c>
      <c r="B135" s="113"/>
      <c r="C135" s="30"/>
      <c r="D135" s="42">
        <f>SUM(D134:D134)</f>
        <v>700000</v>
      </c>
      <c r="E135" s="43">
        <f>SUM(E134:E134)</f>
        <v>600000</v>
      </c>
      <c r="F135" s="33">
        <f>SUM(F134:F134)</f>
        <v>300000</v>
      </c>
    </row>
    <row r="136" spans="1:8" ht="16.5" thickBot="1" x14ac:dyDescent="0.3">
      <c r="A136" s="104"/>
      <c r="B136" s="65"/>
      <c r="C136" s="8"/>
      <c r="D136" s="105"/>
      <c r="E136" s="106"/>
      <c r="F136" s="107"/>
    </row>
    <row r="137" spans="1:8" s="1" customFormat="1" ht="63" x14ac:dyDescent="0.25">
      <c r="A137" s="60" t="s">
        <v>0</v>
      </c>
      <c r="B137" s="61" t="s">
        <v>1</v>
      </c>
      <c r="C137" s="62" t="s">
        <v>2</v>
      </c>
      <c r="D137" s="63" t="s">
        <v>3</v>
      </c>
      <c r="E137" s="63" t="s">
        <v>4</v>
      </c>
      <c r="F137" s="64" t="s">
        <v>9</v>
      </c>
    </row>
    <row r="138" spans="1:8" ht="21" customHeight="1" x14ac:dyDescent="0.25">
      <c r="A138" s="114" t="s">
        <v>120</v>
      </c>
      <c r="B138" s="115"/>
      <c r="C138" s="115"/>
      <c r="D138" s="115"/>
      <c r="E138" s="115"/>
      <c r="F138" s="116"/>
    </row>
    <row r="139" spans="1:8" ht="30" x14ac:dyDescent="0.25">
      <c r="A139" s="103">
        <v>1</v>
      </c>
      <c r="B139" s="17" t="s">
        <v>43</v>
      </c>
      <c r="C139" s="3">
        <v>4239</v>
      </c>
      <c r="D139" s="31">
        <v>4650000</v>
      </c>
      <c r="E139" s="31">
        <v>2444000</v>
      </c>
      <c r="F139" s="31">
        <v>2500000</v>
      </c>
    </row>
    <row r="140" spans="1:8" ht="15.75" x14ac:dyDescent="0.25">
      <c r="A140" s="103">
        <v>2</v>
      </c>
      <c r="B140" s="16" t="s">
        <v>31</v>
      </c>
      <c r="C140" s="3">
        <v>4267</v>
      </c>
      <c r="D140" s="31">
        <v>1000000</v>
      </c>
      <c r="E140" s="31">
        <v>624210</v>
      </c>
      <c r="F140" s="31">
        <v>500000</v>
      </c>
    </row>
    <row r="141" spans="1:8" ht="16.5" thickBot="1" x14ac:dyDescent="0.3">
      <c r="A141" s="103">
        <v>3</v>
      </c>
      <c r="B141" s="16" t="s">
        <v>32</v>
      </c>
      <c r="C141" s="3">
        <v>4269</v>
      </c>
      <c r="D141" s="31">
        <v>4300000</v>
      </c>
      <c r="E141" s="31">
        <v>2796700</v>
      </c>
      <c r="F141" s="31">
        <v>3300000</v>
      </c>
    </row>
    <row r="142" spans="1:8" ht="16.5" thickBot="1" x14ac:dyDescent="0.3">
      <c r="A142" s="117" t="s">
        <v>7</v>
      </c>
      <c r="B142" s="118"/>
      <c r="C142" s="86"/>
      <c r="D142" s="42">
        <f>SUM(D139:D141)</f>
        <v>9950000</v>
      </c>
      <c r="E142" s="88">
        <f>SUM(E139:E141)</f>
        <v>5864910</v>
      </c>
      <c r="F142" s="89">
        <f>SUM(F139:F141)</f>
        <v>6300000</v>
      </c>
    </row>
    <row r="143" spans="1:8" ht="16.5" thickBot="1" x14ac:dyDescent="0.3">
      <c r="A143" s="27"/>
      <c r="B143" s="27"/>
      <c r="C143" s="9"/>
      <c r="D143" s="41"/>
      <c r="E143" s="41"/>
      <c r="F143" s="41"/>
    </row>
    <row r="144" spans="1:8" s="1" customFormat="1" ht="63" x14ac:dyDescent="0.25">
      <c r="A144" s="60" t="s">
        <v>0</v>
      </c>
      <c r="B144" s="61" t="s">
        <v>1</v>
      </c>
      <c r="C144" s="62" t="s">
        <v>2</v>
      </c>
      <c r="D144" s="63" t="s">
        <v>3</v>
      </c>
      <c r="E144" s="63" t="s">
        <v>4</v>
      </c>
      <c r="F144" s="64" t="s">
        <v>9</v>
      </c>
      <c r="H144" s="78"/>
    </row>
    <row r="145" spans="1:8" s="1" customFormat="1" ht="21" customHeight="1" x14ac:dyDescent="0.25">
      <c r="A145" s="114" t="s">
        <v>82</v>
      </c>
      <c r="B145" s="115"/>
      <c r="C145" s="115"/>
      <c r="D145" s="115"/>
      <c r="E145" s="115"/>
      <c r="F145" s="116"/>
      <c r="H145" s="78"/>
    </row>
    <row r="146" spans="1:8" s="11" customFormat="1" x14ac:dyDescent="0.25">
      <c r="A146" s="28">
        <v>1</v>
      </c>
      <c r="B146" s="15" t="s">
        <v>5</v>
      </c>
      <c r="C146" s="12">
        <v>4111</v>
      </c>
      <c r="D146" s="49">
        <v>25286604</v>
      </c>
      <c r="E146" s="49">
        <v>25286604</v>
      </c>
      <c r="F146" s="39">
        <v>26554800</v>
      </c>
      <c r="H146" s="79"/>
    </row>
    <row r="147" spans="1:8" x14ac:dyDescent="0.25">
      <c r="A147" s="28">
        <v>2</v>
      </c>
      <c r="B147" s="20" t="s">
        <v>37</v>
      </c>
      <c r="C147" s="3">
        <v>4212</v>
      </c>
      <c r="D147" s="31">
        <v>950000</v>
      </c>
      <c r="E147" s="31">
        <v>814555</v>
      </c>
      <c r="F147" s="40">
        <v>950000</v>
      </c>
      <c r="H147" s="80"/>
    </row>
    <row r="148" spans="1:8" x14ac:dyDescent="0.25">
      <c r="A148" s="28">
        <v>3</v>
      </c>
      <c r="B148" s="16" t="s">
        <v>38</v>
      </c>
      <c r="C148" s="3">
        <v>4213</v>
      </c>
      <c r="D148" s="31">
        <v>122000</v>
      </c>
      <c r="E148" s="31">
        <v>49020</v>
      </c>
      <c r="F148" s="40">
        <v>122000</v>
      </c>
      <c r="H148" s="80"/>
    </row>
    <row r="149" spans="1:8" x14ac:dyDescent="0.25">
      <c r="A149" s="28">
        <v>4</v>
      </c>
      <c r="B149" s="16" t="s">
        <v>6</v>
      </c>
      <c r="C149" s="3">
        <v>4214</v>
      </c>
      <c r="D149" s="31">
        <v>440000</v>
      </c>
      <c r="E149" s="31">
        <v>429650</v>
      </c>
      <c r="F149" s="40">
        <v>450000</v>
      </c>
      <c r="H149" s="80"/>
    </row>
    <row r="150" spans="1:8" x14ac:dyDescent="0.25">
      <c r="A150" s="28">
        <v>5</v>
      </c>
      <c r="B150" s="16" t="s">
        <v>22</v>
      </c>
      <c r="C150" s="3">
        <v>4221</v>
      </c>
      <c r="D150" s="31">
        <v>100000</v>
      </c>
      <c r="E150" s="31">
        <v>32000</v>
      </c>
      <c r="F150" s="40">
        <v>250000</v>
      </c>
      <c r="H150" s="80"/>
    </row>
    <row r="151" spans="1:8" x14ac:dyDescent="0.25">
      <c r="A151" s="28">
        <v>6</v>
      </c>
      <c r="B151" s="16" t="s">
        <v>40</v>
      </c>
      <c r="C151" s="3">
        <v>4237</v>
      </c>
      <c r="D151" s="31">
        <v>300150</v>
      </c>
      <c r="E151" s="31">
        <v>238900</v>
      </c>
      <c r="F151" s="40">
        <v>250000</v>
      </c>
      <c r="H151" s="80"/>
    </row>
    <row r="152" spans="1:8" ht="30" x14ac:dyDescent="0.25">
      <c r="A152" s="28">
        <v>7</v>
      </c>
      <c r="B152" s="17" t="s">
        <v>43</v>
      </c>
      <c r="C152" s="3">
        <v>4239</v>
      </c>
      <c r="D152" s="31">
        <v>900000</v>
      </c>
      <c r="E152" s="31">
        <v>880741</v>
      </c>
      <c r="F152" s="40">
        <v>900000</v>
      </c>
      <c r="H152" s="80"/>
    </row>
    <row r="153" spans="1:8" x14ac:dyDescent="0.25">
      <c r="A153" s="28">
        <v>8</v>
      </c>
      <c r="B153" s="16" t="s">
        <v>14</v>
      </c>
      <c r="C153" s="3">
        <v>4241</v>
      </c>
      <c r="D153" s="31"/>
      <c r="E153" s="31"/>
      <c r="F153" s="40">
        <v>100000</v>
      </c>
      <c r="H153" s="80"/>
    </row>
    <row r="154" spans="1:8" x14ac:dyDescent="0.25">
      <c r="A154" s="28">
        <v>9</v>
      </c>
      <c r="B154" s="16" t="s">
        <v>28</v>
      </c>
      <c r="C154" s="3">
        <v>4261</v>
      </c>
      <c r="D154" s="31">
        <v>550000</v>
      </c>
      <c r="E154" s="31">
        <v>549910</v>
      </c>
      <c r="F154" s="40">
        <v>630000</v>
      </c>
      <c r="H154" s="80"/>
    </row>
    <row r="155" spans="1:8" ht="30" x14ac:dyDescent="0.25">
      <c r="A155" s="28">
        <v>10</v>
      </c>
      <c r="B155" s="17" t="s">
        <v>30</v>
      </c>
      <c r="C155" s="3">
        <v>4266</v>
      </c>
      <c r="D155" s="31">
        <v>10000</v>
      </c>
      <c r="E155" s="31">
        <v>10000</v>
      </c>
      <c r="F155" s="40">
        <v>15000</v>
      </c>
      <c r="H155" s="80"/>
    </row>
    <row r="156" spans="1:8" x14ac:dyDescent="0.25">
      <c r="A156" s="28">
        <v>11</v>
      </c>
      <c r="B156" s="16" t="s">
        <v>31</v>
      </c>
      <c r="C156" s="3">
        <v>4267</v>
      </c>
      <c r="D156" s="31">
        <v>612500</v>
      </c>
      <c r="E156" s="31">
        <v>612500</v>
      </c>
      <c r="F156" s="40">
        <v>990000</v>
      </c>
      <c r="H156" s="80"/>
    </row>
    <row r="157" spans="1:8" x14ac:dyDescent="0.25">
      <c r="A157" s="28">
        <v>12</v>
      </c>
      <c r="B157" s="16" t="s">
        <v>32</v>
      </c>
      <c r="C157" s="3">
        <v>4269</v>
      </c>
      <c r="D157" s="31">
        <v>945600</v>
      </c>
      <c r="E157" s="31">
        <v>945120</v>
      </c>
      <c r="F157" s="40">
        <v>950000</v>
      </c>
      <c r="H157" s="80"/>
    </row>
    <row r="158" spans="1:8" ht="15.75" thickBot="1" x14ac:dyDescent="0.3">
      <c r="A158" s="28">
        <v>13</v>
      </c>
      <c r="B158" s="14" t="s">
        <v>53</v>
      </c>
      <c r="C158" s="3">
        <v>4823</v>
      </c>
      <c r="D158" s="31">
        <v>0</v>
      </c>
      <c r="E158" s="31">
        <v>0</v>
      </c>
      <c r="F158" s="40">
        <v>6000</v>
      </c>
      <c r="H158" s="80"/>
    </row>
    <row r="159" spans="1:8" ht="16.5" thickBot="1" x14ac:dyDescent="0.3">
      <c r="A159" s="112" t="s">
        <v>7</v>
      </c>
      <c r="B159" s="113"/>
      <c r="C159" s="30"/>
      <c r="D159" s="42">
        <f>SUM(D146:D158)</f>
        <v>30216854</v>
      </c>
      <c r="E159" s="43">
        <f>SUM(E146:E158)</f>
        <v>29849000</v>
      </c>
      <c r="F159" s="33">
        <f>SUM(F146:F158)</f>
        <v>32167800</v>
      </c>
      <c r="H159" s="80"/>
    </row>
    <row r="160" spans="1:8" ht="15.75" x14ac:dyDescent="0.25">
      <c r="A160" s="27"/>
      <c r="B160" s="65"/>
      <c r="C160" s="8"/>
      <c r="D160" s="57"/>
      <c r="E160" s="58"/>
      <c r="F160" s="59"/>
      <c r="H160" s="80"/>
    </row>
    <row r="161" spans="1:8" ht="15.75" x14ac:dyDescent="0.25">
      <c r="A161" s="27"/>
      <c r="B161" s="65"/>
      <c r="C161" s="8"/>
      <c r="D161" s="57"/>
      <c r="E161" s="58"/>
      <c r="F161" s="59"/>
      <c r="H161" s="80"/>
    </row>
    <row r="162" spans="1:8" ht="15.75" x14ac:dyDescent="0.25">
      <c r="A162" s="27"/>
      <c r="B162" s="65"/>
      <c r="C162" s="8"/>
      <c r="D162" s="57"/>
      <c r="E162" s="58"/>
      <c r="F162" s="59"/>
      <c r="H162" s="80"/>
    </row>
    <row r="163" spans="1:8" ht="15.75" x14ac:dyDescent="0.25">
      <c r="A163" s="27"/>
      <c r="B163" s="65"/>
      <c r="C163" s="8"/>
      <c r="D163" s="57"/>
      <c r="E163" s="58"/>
      <c r="F163" s="59"/>
      <c r="H163" s="80"/>
    </row>
    <row r="164" spans="1:8" ht="15.75" x14ac:dyDescent="0.25">
      <c r="A164" s="27"/>
      <c r="B164" s="65"/>
      <c r="C164" s="8"/>
      <c r="D164" s="57"/>
      <c r="E164" s="58"/>
      <c r="F164" s="59"/>
      <c r="H164" s="80"/>
    </row>
    <row r="165" spans="1:8" ht="16.5" thickBot="1" x14ac:dyDescent="0.3">
      <c r="A165" s="27"/>
      <c r="B165" s="65"/>
      <c r="C165" s="8"/>
      <c r="D165" s="57"/>
      <c r="E165" s="58"/>
      <c r="F165" s="59"/>
      <c r="H165" s="80"/>
    </row>
    <row r="166" spans="1:8" s="1" customFormat="1" ht="63" x14ac:dyDescent="0.25">
      <c r="A166" s="60" t="s">
        <v>0</v>
      </c>
      <c r="B166" s="61" t="s">
        <v>1</v>
      </c>
      <c r="C166" s="62" t="s">
        <v>2</v>
      </c>
      <c r="D166" s="63" t="s">
        <v>3</v>
      </c>
      <c r="E166" s="63" t="s">
        <v>4</v>
      </c>
      <c r="F166" s="64" t="s">
        <v>9</v>
      </c>
      <c r="H166" s="78"/>
    </row>
    <row r="167" spans="1:8" s="1" customFormat="1" ht="21" customHeight="1" x14ac:dyDescent="0.25">
      <c r="A167" s="114" t="s">
        <v>60</v>
      </c>
      <c r="B167" s="115"/>
      <c r="C167" s="115"/>
      <c r="D167" s="115"/>
      <c r="E167" s="115"/>
      <c r="F167" s="116"/>
      <c r="H167" s="78"/>
    </row>
    <row r="168" spans="1:8" ht="16.5" thickBot="1" x14ac:dyDescent="0.3">
      <c r="A168" s="27"/>
      <c r="B168" s="65" t="s">
        <v>61</v>
      </c>
      <c r="C168" s="8">
        <v>4511</v>
      </c>
      <c r="D168" s="57">
        <v>5165000</v>
      </c>
      <c r="E168" s="58">
        <v>5164932</v>
      </c>
      <c r="F168" s="59">
        <v>6624800</v>
      </c>
      <c r="H168" s="80"/>
    </row>
    <row r="169" spans="1:8" ht="16.5" thickBot="1" x14ac:dyDescent="0.3">
      <c r="A169" s="112" t="s">
        <v>7</v>
      </c>
      <c r="B169" s="113"/>
      <c r="C169" s="30"/>
      <c r="D169" s="42">
        <f>SUM(D168)</f>
        <v>5165000</v>
      </c>
      <c r="E169" s="43">
        <f>SUM(E168)</f>
        <v>5164932</v>
      </c>
      <c r="F169" s="33">
        <f>SUM(F168)</f>
        <v>6624800</v>
      </c>
      <c r="H169" s="80"/>
    </row>
    <row r="170" spans="1:8" ht="16.5" thickBot="1" x14ac:dyDescent="0.3">
      <c r="A170" s="27"/>
      <c r="B170" s="65"/>
      <c r="C170" s="8"/>
      <c r="D170" s="57"/>
      <c r="E170" s="58"/>
      <c r="F170" s="59"/>
      <c r="H170" s="80"/>
    </row>
    <row r="171" spans="1:8" s="1" customFormat="1" ht="63" x14ac:dyDescent="0.25">
      <c r="A171" s="60" t="s">
        <v>0</v>
      </c>
      <c r="B171" s="61" t="s">
        <v>1</v>
      </c>
      <c r="C171" s="62" t="s">
        <v>2</v>
      </c>
      <c r="D171" s="63" t="s">
        <v>3</v>
      </c>
      <c r="E171" s="63" t="s">
        <v>4</v>
      </c>
      <c r="F171" s="64" t="s">
        <v>9</v>
      </c>
      <c r="H171" s="78"/>
    </row>
    <row r="172" spans="1:8" s="1" customFormat="1" ht="21" customHeight="1" x14ac:dyDescent="0.25">
      <c r="A172" s="114" t="s">
        <v>84</v>
      </c>
      <c r="B172" s="115"/>
      <c r="C172" s="115"/>
      <c r="D172" s="115"/>
      <c r="E172" s="115"/>
      <c r="F172" s="116"/>
      <c r="H172" s="78"/>
    </row>
    <row r="173" spans="1:8" ht="16.5" thickBot="1" x14ac:dyDescent="0.3">
      <c r="A173" s="27"/>
      <c r="B173" s="65" t="s">
        <v>61</v>
      </c>
      <c r="C173" s="8">
        <v>4511</v>
      </c>
      <c r="D173" s="57">
        <v>6491400</v>
      </c>
      <c r="E173" s="58">
        <v>5970449</v>
      </c>
      <c r="F173" s="59">
        <v>8275600</v>
      </c>
      <c r="H173" s="80"/>
    </row>
    <row r="174" spans="1:8" ht="16.5" thickBot="1" x14ac:dyDescent="0.3">
      <c r="A174" s="112" t="s">
        <v>7</v>
      </c>
      <c r="B174" s="113"/>
      <c r="C174" s="30"/>
      <c r="D174" s="42">
        <f>SUM(D173)</f>
        <v>6491400</v>
      </c>
      <c r="E174" s="43">
        <f>SUM(E173)</f>
        <v>5970449</v>
      </c>
      <c r="F174" s="33">
        <f>SUM(F173)</f>
        <v>8275600</v>
      </c>
      <c r="H174" s="80"/>
    </row>
    <row r="175" spans="1:8" ht="15.75" x14ac:dyDescent="0.25">
      <c r="A175" s="27"/>
      <c r="B175" s="65"/>
      <c r="C175" s="8"/>
      <c r="D175" s="57"/>
      <c r="E175" s="58"/>
      <c r="F175" s="59"/>
      <c r="H175" s="80"/>
    </row>
    <row r="176" spans="1:8" ht="16.5" thickBot="1" x14ac:dyDescent="0.3">
      <c r="A176" s="27"/>
      <c r="B176" s="65"/>
      <c r="C176" s="8"/>
      <c r="D176" s="57"/>
      <c r="E176" s="58"/>
      <c r="F176" s="59"/>
      <c r="H176" s="80"/>
    </row>
    <row r="177" spans="1:8" s="1" customFormat="1" ht="63" x14ac:dyDescent="0.25">
      <c r="A177" s="60" t="s">
        <v>0</v>
      </c>
      <c r="B177" s="61" t="s">
        <v>1</v>
      </c>
      <c r="C177" s="62" t="s">
        <v>2</v>
      </c>
      <c r="D177" s="63" t="s">
        <v>3</v>
      </c>
      <c r="E177" s="63" t="s">
        <v>4</v>
      </c>
      <c r="F177" s="64" t="s">
        <v>9</v>
      </c>
      <c r="H177" s="78"/>
    </row>
    <row r="178" spans="1:8" s="1" customFormat="1" ht="21" customHeight="1" x14ac:dyDescent="0.25">
      <c r="A178" s="114" t="s">
        <v>62</v>
      </c>
      <c r="B178" s="115"/>
      <c r="C178" s="115"/>
      <c r="D178" s="115"/>
      <c r="E178" s="115"/>
      <c r="F178" s="116"/>
      <c r="H178" s="78"/>
    </row>
    <row r="179" spans="1:8" ht="16.5" thickBot="1" x14ac:dyDescent="0.3">
      <c r="A179" s="27"/>
      <c r="B179" s="65" t="s">
        <v>61</v>
      </c>
      <c r="C179" s="8">
        <v>4511</v>
      </c>
      <c r="D179" s="57">
        <v>11709112</v>
      </c>
      <c r="E179" s="58">
        <v>10327764</v>
      </c>
      <c r="F179" s="59">
        <v>16256200</v>
      </c>
      <c r="H179" s="80"/>
    </row>
    <row r="180" spans="1:8" ht="16.5" thickBot="1" x14ac:dyDescent="0.3">
      <c r="A180" s="112" t="s">
        <v>7</v>
      </c>
      <c r="B180" s="113"/>
      <c r="C180" s="30"/>
      <c r="D180" s="42">
        <f>SUM(D179)</f>
        <v>11709112</v>
      </c>
      <c r="E180" s="43">
        <f>SUM(E179)</f>
        <v>10327764</v>
      </c>
      <c r="F180" s="33">
        <f>SUM(F179)</f>
        <v>16256200</v>
      </c>
      <c r="H180" s="80"/>
    </row>
    <row r="181" spans="1:8" ht="16.5" thickBot="1" x14ac:dyDescent="0.3">
      <c r="A181" s="27"/>
      <c r="B181" s="65"/>
      <c r="C181" s="8"/>
      <c r="D181" s="57"/>
      <c r="E181" s="58"/>
      <c r="F181" s="59"/>
      <c r="H181" s="80"/>
    </row>
    <row r="182" spans="1:8" s="1" customFormat="1" ht="63" x14ac:dyDescent="0.25">
      <c r="A182" s="60" t="s">
        <v>0</v>
      </c>
      <c r="B182" s="61" t="s">
        <v>1</v>
      </c>
      <c r="C182" s="62" t="s">
        <v>2</v>
      </c>
      <c r="D182" s="63" t="s">
        <v>3</v>
      </c>
      <c r="E182" s="63" t="s">
        <v>4</v>
      </c>
      <c r="F182" s="64" t="s">
        <v>9</v>
      </c>
      <c r="H182" s="78"/>
    </row>
    <row r="183" spans="1:8" s="1" customFormat="1" ht="21" customHeight="1" x14ac:dyDescent="0.25">
      <c r="A183" s="114" t="s">
        <v>86</v>
      </c>
      <c r="B183" s="115"/>
      <c r="C183" s="115"/>
      <c r="D183" s="115"/>
      <c r="E183" s="115"/>
      <c r="F183" s="116"/>
      <c r="H183" s="78"/>
    </row>
    <row r="184" spans="1:8" ht="16.5" thickBot="1" x14ac:dyDescent="0.3">
      <c r="A184" s="27"/>
      <c r="B184" s="65" t="s">
        <v>61</v>
      </c>
      <c r="C184" s="8">
        <v>4511</v>
      </c>
      <c r="D184" s="57">
        <v>9646092</v>
      </c>
      <c r="E184" s="58">
        <v>9646092</v>
      </c>
      <c r="F184" s="59">
        <v>16529920</v>
      </c>
      <c r="H184" s="80"/>
    </row>
    <row r="185" spans="1:8" ht="16.5" thickBot="1" x14ac:dyDescent="0.3">
      <c r="A185" s="112" t="s">
        <v>7</v>
      </c>
      <c r="B185" s="113"/>
      <c r="C185" s="30"/>
      <c r="D185" s="42">
        <f>SUM(D184)</f>
        <v>9646092</v>
      </c>
      <c r="E185" s="43">
        <f>SUM(E184)</f>
        <v>9646092</v>
      </c>
      <c r="F185" s="33">
        <v>12229920</v>
      </c>
      <c r="H185" s="80"/>
    </row>
    <row r="186" spans="1:8" ht="15.75" x14ac:dyDescent="0.25">
      <c r="A186" s="27"/>
      <c r="B186" s="65"/>
      <c r="C186" s="8"/>
      <c r="D186" s="57"/>
      <c r="E186" s="58"/>
      <c r="F186" s="59"/>
      <c r="H186" s="80"/>
    </row>
    <row r="187" spans="1:8" ht="16.5" thickBot="1" x14ac:dyDescent="0.3">
      <c r="A187" s="27"/>
      <c r="B187" s="65"/>
      <c r="C187" s="8"/>
      <c r="D187" s="57"/>
      <c r="E187" s="58"/>
      <c r="F187" s="59"/>
      <c r="H187" s="80"/>
    </row>
    <row r="188" spans="1:8" s="1" customFormat="1" ht="63" x14ac:dyDescent="0.25">
      <c r="A188" s="60" t="s">
        <v>0</v>
      </c>
      <c r="B188" s="61" t="s">
        <v>1</v>
      </c>
      <c r="C188" s="62" t="s">
        <v>2</v>
      </c>
      <c r="D188" s="63" t="s">
        <v>3</v>
      </c>
      <c r="E188" s="63" t="s">
        <v>4</v>
      </c>
      <c r="F188" s="64" t="s">
        <v>9</v>
      </c>
      <c r="H188" s="78"/>
    </row>
    <row r="189" spans="1:8" s="1" customFormat="1" ht="21" customHeight="1" x14ac:dyDescent="0.25">
      <c r="A189" s="114" t="s">
        <v>63</v>
      </c>
      <c r="B189" s="115"/>
      <c r="C189" s="115"/>
      <c r="D189" s="115"/>
      <c r="E189" s="115"/>
      <c r="F189" s="116"/>
      <c r="H189" s="78"/>
    </row>
    <row r="190" spans="1:8" ht="16.5" thickBot="1" x14ac:dyDescent="0.3">
      <c r="A190" s="27"/>
      <c r="B190" s="65" t="s">
        <v>61</v>
      </c>
      <c r="C190" s="8">
        <v>4511</v>
      </c>
      <c r="D190" s="57">
        <v>17000000</v>
      </c>
      <c r="E190" s="58">
        <v>15435000</v>
      </c>
      <c r="F190" s="59">
        <v>17083400</v>
      </c>
      <c r="H190" s="80"/>
    </row>
    <row r="191" spans="1:8" ht="16.5" thickBot="1" x14ac:dyDescent="0.3">
      <c r="A191" s="112" t="s">
        <v>7</v>
      </c>
      <c r="B191" s="113"/>
      <c r="C191" s="30"/>
      <c r="D191" s="42">
        <f>SUM(D190)</f>
        <v>17000000</v>
      </c>
      <c r="E191" s="43">
        <f>SUM(E190)</f>
        <v>15435000</v>
      </c>
      <c r="F191" s="33">
        <f>SUM(F190)</f>
        <v>17083400</v>
      </c>
      <c r="H191" s="80"/>
    </row>
    <row r="192" spans="1:8" ht="15.75" x14ac:dyDescent="0.25">
      <c r="A192" s="27"/>
      <c r="B192" s="65"/>
      <c r="C192" s="8"/>
      <c r="D192" s="57"/>
      <c r="E192" s="58"/>
      <c r="F192" s="59"/>
      <c r="H192" s="80"/>
    </row>
    <row r="193" spans="1:8" ht="16.5" thickBot="1" x14ac:dyDescent="0.3">
      <c r="A193" s="27"/>
      <c r="B193" s="65"/>
      <c r="C193" s="8"/>
      <c r="D193" s="57"/>
      <c r="E193" s="58"/>
      <c r="F193" s="59"/>
      <c r="H193" s="80"/>
    </row>
    <row r="194" spans="1:8" ht="16.5" thickBot="1" x14ac:dyDescent="0.3">
      <c r="A194" s="27"/>
      <c r="B194" s="74">
        <v>37660</v>
      </c>
      <c r="C194" s="75"/>
      <c r="D194" s="42">
        <f>D191+D185+D180+D174+D169+D159</f>
        <v>80228458</v>
      </c>
      <c r="E194" s="43">
        <f t="shared" ref="E194:F194" si="2">E191+E185+E180+E174+E169+E159</f>
        <v>76393237</v>
      </c>
      <c r="F194" s="33">
        <f t="shared" si="2"/>
        <v>92637720</v>
      </c>
      <c r="H194" s="80"/>
    </row>
    <row r="195" spans="1:8" ht="15.75" x14ac:dyDescent="0.25">
      <c r="A195" s="27"/>
      <c r="B195" s="65"/>
      <c r="C195" s="8"/>
      <c r="D195" s="57"/>
      <c r="E195" s="58"/>
      <c r="F195" s="59"/>
      <c r="H195" s="80"/>
    </row>
    <row r="196" spans="1:8" ht="16.5" thickBot="1" x14ac:dyDescent="0.3">
      <c r="A196" s="27"/>
      <c r="B196" s="65"/>
      <c r="C196" s="8"/>
      <c r="D196" s="57"/>
      <c r="E196" s="58"/>
      <c r="F196" s="59"/>
      <c r="H196" s="80"/>
    </row>
    <row r="197" spans="1:8" s="1" customFormat="1" ht="63" x14ac:dyDescent="0.25">
      <c r="A197" s="60" t="s">
        <v>0</v>
      </c>
      <c r="B197" s="61" t="s">
        <v>1</v>
      </c>
      <c r="C197" s="62" t="s">
        <v>2</v>
      </c>
      <c r="D197" s="63" t="s">
        <v>3</v>
      </c>
      <c r="E197" s="63" t="s">
        <v>4</v>
      </c>
      <c r="F197" s="64" t="s">
        <v>9</v>
      </c>
      <c r="H197" s="78"/>
    </row>
    <row r="198" spans="1:8" s="1" customFormat="1" ht="21" customHeight="1" x14ac:dyDescent="0.25">
      <c r="A198" s="114" t="s">
        <v>64</v>
      </c>
      <c r="B198" s="115"/>
      <c r="C198" s="115"/>
      <c r="D198" s="115"/>
      <c r="E198" s="115"/>
      <c r="F198" s="116"/>
      <c r="H198" s="78"/>
    </row>
    <row r="199" spans="1:8" ht="16.5" thickBot="1" x14ac:dyDescent="0.3">
      <c r="A199" s="27"/>
      <c r="B199" s="65" t="s">
        <v>61</v>
      </c>
      <c r="C199" s="8">
        <v>4511</v>
      </c>
      <c r="D199" s="57">
        <v>30340500</v>
      </c>
      <c r="E199" s="58">
        <v>25340700</v>
      </c>
      <c r="F199" s="59">
        <v>35178220</v>
      </c>
      <c r="H199" s="80"/>
    </row>
    <row r="200" spans="1:8" ht="16.5" thickBot="1" x14ac:dyDescent="0.3">
      <c r="A200" s="112" t="s">
        <v>7</v>
      </c>
      <c r="B200" s="113"/>
      <c r="C200" s="30"/>
      <c r="D200" s="42">
        <f>SUM(D199)</f>
        <v>30340500</v>
      </c>
      <c r="E200" s="43">
        <f>SUM(E199)</f>
        <v>25340700</v>
      </c>
      <c r="F200" s="33">
        <f>SUM(F199)</f>
        <v>35178220</v>
      </c>
      <c r="H200" s="80"/>
    </row>
    <row r="201" spans="1:8" ht="15.75" x14ac:dyDescent="0.25">
      <c r="A201" s="27"/>
      <c r="B201" s="65"/>
      <c r="C201" s="8"/>
      <c r="D201" s="57"/>
      <c r="E201" s="58"/>
      <c r="F201" s="59"/>
      <c r="H201" s="80"/>
    </row>
    <row r="202" spans="1:8" ht="16.5" thickBot="1" x14ac:dyDescent="0.3">
      <c r="A202" s="27"/>
      <c r="B202" s="65"/>
      <c r="C202" s="8"/>
      <c r="D202" s="57"/>
      <c r="E202" s="58"/>
      <c r="F202" s="59"/>
      <c r="H202" s="80"/>
    </row>
    <row r="203" spans="1:8" s="1" customFormat="1" ht="63" x14ac:dyDescent="0.25">
      <c r="A203" s="60" t="s">
        <v>0</v>
      </c>
      <c r="B203" s="61" t="s">
        <v>1</v>
      </c>
      <c r="C203" s="62" t="s">
        <v>2</v>
      </c>
      <c r="D203" s="63" t="s">
        <v>3</v>
      </c>
      <c r="E203" s="63" t="s">
        <v>4</v>
      </c>
      <c r="F203" s="64" t="s">
        <v>9</v>
      </c>
      <c r="H203" s="78"/>
    </row>
    <row r="204" spans="1:8" s="1" customFormat="1" ht="21" customHeight="1" x14ac:dyDescent="0.25">
      <c r="A204" s="114" t="s">
        <v>88</v>
      </c>
      <c r="B204" s="115"/>
      <c r="C204" s="115"/>
      <c r="D204" s="115"/>
      <c r="E204" s="115"/>
      <c r="F204" s="116"/>
      <c r="H204" s="78"/>
    </row>
    <row r="205" spans="1:8" ht="16.5" thickBot="1" x14ac:dyDescent="0.3">
      <c r="A205" s="27"/>
      <c r="B205" s="65" t="s">
        <v>61</v>
      </c>
      <c r="C205" s="8">
        <v>4511</v>
      </c>
      <c r="D205" s="57">
        <v>40995400</v>
      </c>
      <c r="E205" s="58">
        <v>35577600</v>
      </c>
      <c r="F205" s="59">
        <v>44387000</v>
      </c>
      <c r="H205" s="80"/>
    </row>
    <row r="206" spans="1:8" ht="16.5" thickBot="1" x14ac:dyDescent="0.3">
      <c r="A206" s="112" t="s">
        <v>7</v>
      </c>
      <c r="B206" s="113"/>
      <c r="C206" s="30"/>
      <c r="D206" s="42">
        <f>SUM(D205)</f>
        <v>40995400</v>
      </c>
      <c r="E206" s="43">
        <f>SUM(E205)</f>
        <v>35577600</v>
      </c>
      <c r="F206" s="33">
        <f>SUM(F205)</f>
        <v>44387000</v>
      </c>
      <c r="H206" s="80"/>
    </row>
    <row r="207" spans="1:8" ht="15.75" x14ac:dyDescent="0.25">
      <c r="A207" s="27"/>
      <c r="B207" s="65"/>
      <c r="C207" s="8"/>
      <c r="D207" s="57"/>
      <c r="E207" s="58"/>
      <c r="F207" s="59"/>
      <c r="H207" s="80"/>
    </row>
    <row r="208" spans="1:8" ht="16.5" thickBot="1" x14ac:dyDescent="0.3">
      <c r="A208" s="27"/>
      <c r="B208" s="65"/>
      <c r="C208" s="8"/>
      <c r="D208" s="57"/>
      <c r="E208" s="58"/>
      <c r="F208" s="59"/>
      <c r="H208" s="80"/>
    </row>
    <row r="209" spans="1:8" s="1" customFormat="1" ht="63" x14ac:dyDescent="0.25">
      <c r="A209" s="60" t="s">
        <v>0</v>
      </c>
      <c r="B209" s="61" t="s">
        <v>1</v>
      </c>
      <c r="C209" s="62" t="s">
        <v>2</v>
      </c>
      <c r="D209" s="63" t="s">
        <v>3</v>
      </c>
      <c r="E209" s="63" t="s">
        <v>4</v>
      </c>
      <c r="F209" s="64" t="s">
        <v>9</v>
      </c>
      <c r="H209" s="78"/>
    </row>
    <row r="210" spans="1:8" s="1" customFormat="1" ht="21" customHeight="1" x14ac:dyDescent="0.25">
      <c r="A210" s="114" t="s">
        <v>91</v>
      </c>
      <c r="B210" s="115"/>
      <c r="C210" s="115"/>
      <c r="D210" s="115"/>
      <c r="E210" s="115"/>
      <c r="F210" s="116"/>
      <c r="H210" s="78"/>
    </row>
    <row r="211" spans="1:8" ht="16.5" thickBot="1" x14ac:dyDescent="0.3">
      <c r="A211" s="27"/>
      <c r="B211" s="65" t="s">
        <v>61</v>
      </c>
      <c r="C211" s="8">
        <v>4511</v>
      </c>
      <c r="D211" s="57">
        <v>35577400</v>
      </c>
      <c r="E211" s="58">
        <v>32730655</v>
      </c>
      <c r="F211" s="59">
        <v>36692680</v>
      </c>
      <c r="H211" s="80"/>
    </row>
    <row r="212" spans="1:8" ht="16.5" thickBot="1" x14ac:dyDescent="0.3">
      <c r="A212" s="112" t="s">
        <v>7</v>
      </c>
      <c r="B212" s="113"/>
      <c r="C212" s="30"/>
      <c r="D212" s="42">
        <f>SUM(D211)</f>
        <v>35577400</v>
      </c>
      <c r="E212" s="43">
        <f>SUM(E211)</f>
        <v>32730655</v>
      </c>
      <c r="F212" s="33">
        <f>SUM(F211)</f>
        <v>36692680</v>
      </c>
      <c r="H212" s="80"/>
    </row>
    <row r="213" spans="1:8" ht="15.75" x14ac:dyDescent="0.25">
      <c r="A213" s="27"/>
      <c r="B213" s="65"/>
      <c r="C213" s="8"/>
      <c r="D213" s="57"/>
      <c r="E213" s="58"/>
      <c r="F213" s="59"/>
      <c r="H213" s="80"/>
    </row>
    <row r="214" spans="1:8" ht="15.75" x14ac:dyDescent="0.25">
      <c r="A214" s="27"/>
      <c r="B214" s="65"/>
      <c r="C214" s="8"/>
      <c r="D214" s="57"/>
      <c r="E214" s="58"/>
      <c r="F214" s="59"/>
      <c r="H214" s="80"/>
    </row>
    <row r="215" spans="1:8" ht="16.5" thickBot="1" x14ac:dyDescent="0.3">
      <c r="A215" s="27"/>
      <c r="B215" s="65"/>
      <c r="C215" s="8"/>
      <c r="D215" s="57"/>
      <c r="E215" s="58"/>
      <c r="F215" s="59"/>
      <c r="H215" s="80"/>
    </row>
    <row r="216" spans="1:8" s="1" customFormat="1" ht="63" x14ac:dyDescent="0.25">
      <c r="A216" s="60" t="s">
        <v>0</v>
      </c>
      <c r="B216" s="61" t="s">
        <v>1</v>
      </c>
      <c r="C216" s="62" t="s">
        <v>2</v>
      </c>
      <c r="D216" s="63" t="s">
        <v>3</v>
      </c>
      <c r="E216" s="63" t="s">
        <v>4</v>
      </c>
      <c r="F216" s="64" t="s">
        <v>9</v>
      </c>
      <c r="H216" s="78"/>
    </row>
    <row r="217" spans="1:8" s="1" customFormat="1" ht="21" customHeight="1" x14ac:dyDescent="0.25">
      <c r="A217" s="114" t="s">
        <v>65</v>
      </c>
      <c r="B217" s="115"/>
      <c r="C217" s="115"/>
      <c r="D217" s="115"/>
      <c r="E217" s="115"/>
      <c r="F217" s="116"/>
      <c r="H217" s="78"/>
    </row>
    <row r="218" spans="1:8" ht="16.5" thickBot="1" x14ac:dyDescent="0.3">
      <c r="A218" s="27"/>
      <c r="B218" s="65" t="s">
        <v>61</v>
      </c>
      <c r="C218" s="8">
        <v>4511</v>
      </c>
      <c r="D218" s="57">
        <v>21244800</v>
      </c>
      <c r="E218" s="58">
        <v>14959000</v>
      </c>
      <c r="F218" s="59">
        <v>22189100</v>
      </c>
      <c r="H218" s="80"/>
    </row>
    <row r="219" spans="1:8" ht="16.5" thickBot="1" x14ac:dyDescent="0.3">
      <c r="A219" s="112" t="s">
        <v>7</v>
      </c>
      <c r="B219" s="113"/>
      <c r="C219" s="30"/>
      <c r="D219" s="42">
        <f>SUM(D218)</f>
        <v>21244800</v>
      </c>
      <c r="E219" s="43">
        <f>SUM(E218)</f>
        <v>14959000</v>
      </c>
      <c r="F219" s="33">
        <f>SUM(F218)</f>
        <v>22189100</v>
      </c>
      <c r="H219" s="80"/>
    </row>
    <row r="220" spans="1:8" ht="16.5" thickBot="1" x14ac:dyDescent="0.3">
      <c r="A220" s="27"/>
      <c r="B220" s="65"/>
      <c r="C220" s="8"/>
      <c r="D220" s="57"/>
      <c r="E220" s="58"/>
      <c r="F220" s="59"/>
      <c r="H220" s="80"/>
    </row>
    <row r="221" spans="1:8" s="1" customFormat="1" ht="63" x14ac:dyDescent="0.25">
      <c r="A221" s="60" t="s">
        <v>0</v>
      </c>
      <c r="B221" s="61" t="s">
        <v>1</v>
      </c>
      <c r="C221" s="62" t="s">
        <v>2</v>
      </c>
      <c r="D221" s="63" t="s">
        <v>3</v>
      </c>
      <c r="E221" s="63" t="s">
        <v>4</v>
      </c>
      <c r="F221" s="64" t="s">
        <v>9</v>
      </c>
      <c r="H221" s="78"/>
    </row>
    <row r="222" spans="1:8" s="1" customFormat="1" ht="21" customHeight="1" x14ac:dyDescent="0.25">
      <c r="A222" s="114" t="s">
        <v>66</v>
      </c>
      <c r="B222" s="115"/>
      <c r="C222" s="115"/>
      <c r="D222" s="115"/>
      <c r="E222" s="115"/>
      <c r="F222" s="116"/>
      <c r="H222" s="78"/>
    </row>
    <row r="223" spans="1:8" ht="16.5" thickBot="1" x14ac:dyDescent="0.3">
      <c r="A223" s="27"/>
      <c r="B223" s="65" t="s">
        <v>61</v>
      </c>
      <c r="C223" s="8">
        <v>4511</v>
      </c>
      <c r="D223" s="57">
        <v>7376000</v>
      </c>
      <c r="E223" s="58">
        <v>6771532</v>
      </c>
      <c r="F223" s="59">
        <v>9207800</v>
      </c>
      <c r="H223" s="80"/>
    </row>
    <row r="224" spans="1:8" ht="16.5" thickBot="1" x14ac:dyDescent="0.3">
      <c r="A224" s="112" t="s">
        <v>7</v>
      </c>
      <c r="B224" s="113"/>
      <c r="C224" s="30"/>
      <c r="D224" s="42">
        <f>SUM(D223)</f>
        <v>7376000</v>
      </c>
      <c r="E224" s="43">
        <f>SUM(E223)</f>
        <v>6771532</v>
      </c>
      <c r="F224" s="33">
        <f>SUM(F223)</f>
        <v>9207800</v>
      </c>
      <c r="H224" s="80"/>
    </row>
    <row r="225" spans="1:8" ht="16.5" thickBot="1" x14ac:dyDescent="0.3">
      <c r="A225" s="27"/>
      <c r="B225" s="65"/>
      <c r="C225" s="8"/>
      <c r="D225" s="57"/>
      <c r="E225" s="58"/>
      <c r="F225" s="59"/>
      <c r="H225" s="80"/>
    </row>
    <row r="226" spans="1:8" s="1" customFormat="1" ht="63" x14ac:dyDescent="0.25">
      <c r="A226" s="60" t="s">
        <v>0</v>
      </c>
      <c r="B226" s="61" t="s">
        <v>1</v>
      </c>
      <c r="C226" s="62" t="s">
        <v>2</v>
      </c>
      <c r="D226" s="63" t="s">
        <v>3</v>
      </c>
      <c r="E226" s="63" t="s">
        <v>4</v>
      </c>
      <c r="F226" s="64" t="s">
        <v>9</v>
      </c>
      <c r="H226" s="78"/>
    </row>
    <row r="227" spans="1:8" s="1" customFormat="1" ht="21" customHeight="1" x14ac:dyDescent="0.25">
      <c r="A227" s="114" t="s">
        <v>93</v>
      </c>
      <c r="B227" s="115"/>
      <c r="C227" s="115"/>
      <c r="D227" s="115"/>
      <c r="E227" s="115"/>
      <c r="F227" s="116"/>
      <c r="H227" s="78"/>
    </row>
    <row r="228" spans="1:8" ht="16.5" thickBot="1" x14ac:dyDescent="0.3">
      <c r="A228" s="27"/>
      <c r="B228" s="65" t="s">
        <v>61</v>
      </c>
      <c r="C228" s="8">
        <v>4511</v>
      </c>
      <c r="D228" s="57">
        <v>18700000</v>
      </c>
      <c r="E228" s="58">
        <v>18058700</v>
      </c>
      <c r="F228" s="59">
        <v>19103900</v>
      </c>
      <c r="H228" s="80"/>
    </row>
    <row r="229" spans="1:8" ht="16.5" thickBot="1" x14ac:dyDescent="0.3">
      <c r="A229" s="112" t="s">
        <v>7</v>
      </c>
      <c r="B229" s="113"/>
      <c r="C229" s="30"/>
      <c r="D229" s="42">
        <f>SUM(D228)</f>
        <v>18700000</v>
      </c>
      <c r="E229" s="43">
        <f>SUM(E228)</f>
        <v>18058700</v>
      </c>
      <c r="F229" s="33">
        <f>SUM(F228)</f>
        <v>19103900</v>
      </c>
      <c r="H229" s="80"/>
    </row>
    <row r="230" spans="1:8" ht="15.75" x14ac:dyDescent="0.25">
      <c r="A230" s="27"/>
      <c r="B230" s="65"/>
      <c r="C230" s="8"/>
      <c r="D230" s="57"/>
      <c r="E230" s="58"/>
      <c r="F230" s="59"/>
      <c r="H230" s="80"/>
    </row>
    <row r="231" spans="1:8" ht="16.5" thickBot="1" x14ac:dyDescent="0.3">
      <c r="A231" s="27"/>
      <c r="B231" s="65"/>
      <c r="C231" s="8"/>
      <c r="D231" s="57"/>
      <c r="E231" s="58"/>
      <c r="F231" s="59"/>
      <c r="H231" s="80"/>
    </row>
    <row r="232" spans="1:8" s="1" customFormat="1" ht="63" x14ac:dyDescent="0.25">
      <c r="A232" s="60" t="s">
        <v>0</v>
      </c>
      <c r="B232" s="61" t="s">
        <v>1</v>
      </c>
      <c r="C232" s="62" t="s">
        <v>2</v>
      </c>
      <c r="D232" s="63" t="s">
        <v>3</v>
      </c>
      <c r="E232" s="63" t="s">
        <v>4</v>
      </c>
      <c r="F232" s="64" t="s">
        <v>9</v>
      </c>
      <c r="H232" s="78"/>
    </row>
    <row r="233" spans="1:8" s="1" customFormat="1" ht="21" customHeight="1" x14ac:dyDescent="0.25">
      <c r="A233" s="114" t="s">
        <v>95</v>
      </c>
      <c r="B233" s="115"/>
      <c r="C233" s="115"/>
      <c r="D233" s="115"/>
      <c r="E233" s="115"/>
      <c r="F233" s="116"/>
      <c r="H233" s="78"/>
    </row>
    <row r="234" spans="1:8" ht="16.5" thickBot="1" x14ac:dyDescent="0.3">
      <c r="A234" s="27"/>
      <c r="B234" s="65" t="s">
        <v>61</v>
      </c>
      <c r="C234" s="8">
        <v>4511</v>
      </c>
      <c r="D234" s="57">
        <v>24800000</v>
      </c>
      <c r="E234" s="58">
        <v>23968100</v>
      </c>
      <c r="F234" s="59">
        <v>24611900</v>
      </c>
      <c r="H234" s="80"/>
    </row>
    <row r="235" spans="1:8" ht="16.5" thickBot="1" x14ac:dyDescent="0.3">
      <c r="A235" s="112" t="s">
        <v>7</v>
      </c>
      <c r="B235" s="113"/>
      <c r="C235" s="30"/>
      <c r="D235" s="42">
        <f>SUM(D234)</f>
        <v>24800000</v>
      </c>
      <c r="E235" s="43">
        <f>SUM(E234)</f>
        <v>23968100</v>
      </c>
      <c r="F235" s="33">
        <f>SUM(F234)</f>
        <v>24611900</v>
      </c>
      <c r="H235" s="80"/>
    </row>
    <row r="236" spans="1:8" ht="15.75" x14ac:dyDescent="0.25">
      <c r="A236" s="27"/>
      <c r="B236" s="65"/>
      <c r="C236" s="8"/>
      <c r="D236" s="57"/>
      <c r="E236" s="58"/>
      <c r="F236" s="59"/>
      <c r="H236" s="80"/>
    </row>
    <row r="237" spans="1:8" ht="15.75" x14ac:dyDescent="0.25">
      <c r="A237" s="27"/>
      <c r="B237" s="65"/>
      <c r="C237" s="8"/>
      <c r="D237" s="57"/>
      <c r="E237" s="58"/>
      <c r="F237" s="59"/>
      <c r="H237" s="80"/>
    </row>
    <row r="238" spans="1:8" ht="16.5" thickBot="1" x14ac:dyDescent="0.3">
      <c r="A238" s="27"/>
      <c r="B238" s="65"/>
      <c r="C238" s="8"/>
      <c r="D238" s="57"/>
      <c r="E238" s="58"/>
      <c r="F238" s="59"/>
      <c r="H238" s="80"/>
    </row>
    <row r="239" spans="1:8" s="1" customFormat="1" ht="63" x14ac:dyDescent="0.25">
      <c r="A239" s="60" t="s">
        <v>0</v>
      </c>
      <c r="B239" s="61" t="s">
        <v>1</v>
      </c>
      <c r="C239" s="62" t="s">
        <v>2</v>
      </c>
      <c r="D239" s="63" t="s">
        <v>3</v>
      </c>
      <c r="E239" s="63" t="s">
        <v>4</v>
      </c>
      <c r="F239" s="64" t="s">
        <v>9</v>
      </c>
      <c r="H239" s="78"/>
    </row>
    <row r="240" spans="1:8" s="1" customFormat="1" ht="21" customHeight="1" x14ac:dyDescent="0.25">
      <c r="A240" s="114" t="s">
        <v>78</v>
      </c>
      <c r="B240" s="115"/>
      <c r="C240" s="115"/>
      <c r="D240" s="115"/>
      <c r="E240" s="115"/>
      <c r="F240" s="116"/>
      <c r="H240" s="78"/>
    </row>
    <row r="241" spans="1:8" ht="16.5" thickBot="1" x14ac:dyDescent="0.3">
      <c r="A241" s="27"/>
      <c r="B241" s="65" t="s">
        <v>61</v>
      </c>
      <c r="C241" s="8">
        <v>4511</v>
      </c>
      <c r="D241" s="57"/>
      <c r="E241" s="58"/>
      <c r="F241" s="59">
        <v>18128980</v>
      </c>
      <c r="H241" s="80"/>
    </row>
    <row r="242" spans="1:8" ht="16.5" thickBot="1" x14ac:dyDescent="0.3">
      <c r="A242" s="112" t="s">
        <v>7</v>
      </c>
      <c r="B242" s="113"/>
      <c r="C242" s="30"/>
      <c r="D242" s="42">
        <f>SUM(D241)</f>
        <v>0</v>
      </c>
      <c r="E242" s="43">
        <f>SUM(E241)</f>
        <v>0</v>
      </c>
      <c r="F242" s="33">
        <f>SUM(F241)</f>
        <v>18128980</v>
      </c>
      <c r="H242" s="80"/>
    </row>
    <row r="243" spans="1:8" ht="16.5" thickBot="1" x14ac:dyDescent="0.3">
      <c r="A243" s="27"/>
      <c r="B243" s="65"/>
      <c r="C243" s="8"/>
      <c r="D243" s="57"/>
      <c r="E243" s="58"/>
      <c r="F243" s="59"/>
      <c r="H243" s="80"/>
    </row>
    <row r="244" spans="1:8" s="1" customFormat="1" ht="63" x14ac:dyDescent="0.25">
      <c r="A244" s="60" t="s">
        <v>0</v>
      </c>
      <c r="B244" s="61" t="s">
        <v>1</v>
      </c>
      <c r="C244" s="62" t="s">
        <v>2</v>
      </c>
      <c r="D244" s="63" t="s">
        <v>3</v>
      </c>
      <c r="E244" s="63" t="s">
        <v>4</v>
      </c>
      <c r="F244" s="64" t="s">
        <v>9</v>
      </c>
      <c r="H244" s="78"/>
    </row>
    <row r="245" spans="1:8" s="1" customFormat="1" ht="21" customHeight="1" x14ac:dyDescent="0.25">
      <c r="A245" s="114" t="s">
        <v>76</v>
      </c>
      <c r="B245" s="115"/>
      <c r="C245" s="115"/>
      <c r="D245" s="115"/>
      <c r="E245" s="115"/>
      <c r="F245" s="116"/>
      <c r="H245" s="78"/>
    </row>
    <row r="246" spans="1:8" ht="16.5" thickBot="1" x14ac:dyDescent="0.3">
      <c r="A246" s="27"/>
      <c r="B246" s="65" t="s">
        <v>61</v>
      </c>
      <c r="C246" s="8">
        <v>4511</v>
      </c>
      <c r="D246" s="57">
        <v>0</v>
      </c>
      <c r="E246" s="58">
        <v>0</v>
      </c>
      <c r="F246" s="59">
        <v>26103100</v>
      </c>
      <c r="H246" s="80"/>
    </row>
    <row r="247" spans="1:8" ht="16.5" thickBot="1" x14ac:dyDescent="0.3">
      <c r="A247" s="112" t="s">
        <v>7</v>
      </c>
      <c r="B247" s="113"/>
      <c r="C247" s="30"/>
      <c r="D247" s="42">
        <f>SUM(D246)</f>
        <v>0</v>
      </c>
      <c r="E247" s="43">
        <f>SUM(E246)</f>
        <v>0</v>
      </c>
      <c r="F247" s="33">
        <f>SUM(F246)</f>
        <v>26103100</v>
      </c>
      <c r="H247" s="80"/>
    </row>
    <row r="248" spans="1:8" ht="16.5" thickBot="1" x14ac:dyDescent="0.3">
      <c r="A248" s="27"/>
      <c r="B248" s="65"/>
      <c r="C248" s="8"/>
      <c r="D248" s="57"/>
      <c r="E248" s="58"/>
      <c r="F248" s="59"/>
      <c r="H248" s="80"/>
    </row>
    <row r="249" spans="1:8" s="1" customFormat="1" ht="63" x14ac:dyDescent="0.25">
      <c r="A249" s="60" t="s">
        <v>0</v>
      </c>
      <c r="B249" s="61" t="s">
        <v>1</v>
      </c>
      <c r="C249" s="62" t="s">
        <v>2</v>
      </c>
      <c r="D249" s="63" t="s">
        <v>3</v>
      </c>
      <c r="E249" s="63" t="s">
        <v>4</v>
      </c>
      <c r="F249" s="64" t="s">
        <v>9</v>
      </c>
      <c r="H249" s="78"/>
    </row>
    <row r="250" spans="1:8" s="1" customFormat="1" ht="21" customHeight="1" x14ac:dyDescent="0.25">
      <c r="A250" s="114" t="s">
        <v>77</v>
      </c>
      <c r="B250" s="115"/>
      <c r="C250" s="115"/>
      <c r="D250" s="115"/>
      <c r="E250" s="115"/>
      <c r="F250" s="116"/>
      <c r="H250" s="78"/>
    </row>
    <row r="251" spans="1:8" ht="16.5" thickBot="1" x14ac:dyDescent="0.3">
      <c r="A251" s="27"/>
      <c r="B251" s="65" t="s">
        <v>61</v>
      </c>
      <c r="C251" s="8">
        <v>4511</v>
      </c>
      <c r="D251" s="57">
        <v>0</v>
      </c>
      <c r="E251" s="58">
        <v>0</v>
      </c>
      <c r="F251" s="59">
        <v>18139700</v>
      </c>
      <c r="H251" s="80"/>
    </row>
    <row r="252" spans="1:8" ht="16.5" thickBot="1" x14ac:dyDescent="0.3">
      <c r="A252" s="112" t="s">
        <v>7</v>
      </c>
      <c r="B252" s="113"/>
      <c r="C252" s="30"/>
      <c r="D252" s="42">
        <f>SUM(D251)</f>
        <v>0</v>
      </c>
      <c r="E252" s="43">
        <f>SUM(E251)</f>
        <v>0</v>
      </c>
      <c r="F252" s="33">
        <f>SUM(F251)</f>
        <v>18139700</v>
      </c>
      <c r="H252" s="80"/>
    </row>
    <row r="253" spans="1:8" ht="16.5" thickBot="1" x14ac:dyDescent="0.3">
      <c r="A253" s="27"/>
      <c r="B253" s="65"/>
      <c r="C253" s="8"/>
      <c r="D253" s="57"/>
      <c r="E253" s="58"/>
      <c r="F253" s="59"/>
      <c r="H253" s="80"/>
    </row>
    <row r="254" spans="1:8" s="1" customFormat="1" ht="63" x14ac:dyDescent="0.25">
      <c r="A254" s="60" t="s">
        <v>0</v>
      </c>
      <c r="B254" s="61" t="s">
        <v>1</v>
      </c>
      <c r="C254" s="62" t="s">
        <v>2</v>
      </c>
      <c r="D254" s="63" t="s">
        <v>3</v>
      </c>
      <c r="E254" s="63" t="s">
        <v>4</v>
      </c>
      <c r="F254" s="64" t="s">
        <v>9</v>
      </c>
      <c r="H254" s="78"/>
    </row>
    <row r="255" spans="1:8" s="1" customFormat="1" ht="21" customHeight="1" x14ac:dyDescent="0.25">
      <c r="A255" s="114" t="s">
        <v>97</v>
      </c>
      <c r="B255" s="115"/>
      <c r="C255" s="115"/>
      <c r="D255" s="115"/>
      <c r="E255" s="115"/>
      <c r="F255" s="116"/>
      <c r="H255" s="78"/>
    </row>
    <row r="256" spans="1:8" ht="16.5" thickBot="1" x14ac:dyDescent="0.3">
      <c r="A256" s="27">
        <v>1</v>
      </c>
      <c r="B256" s="65" t="s">
        <v>61</v>
      </c>
      <c r="C256" s="8">
        <v>4511</v>
      </c>
      <c r="D256" s="57">
        <v>0</v>
      </c>
      <c r="E256" s="58">
        <v>0</v>
      </c>
      <c r="F256" s="59">
        <v>16082100</v>
      </c>
      <c r="H256" s="80"/>
    </row>
    <row r="257" spans="1:8" ht="16.5" thickBot="1" x14ac:dyDescent="0.3">
      <c r="A257" s="112" t="s">
        <v>7</v>
      </c>
      <c r="B257" s="113"/>
      <c r="C257" s="30"/>
      <c r="D257" s="42">
        <f>SUM(D256)</f>
        <v>0</v>
      </c>
      <c r="E257" s="43">
        <f>SUM(E256)</f>
        <v>0</v>
      </c>
      <c r="F257" s="33">
        <f>SUM(F256)</f>
        <v>16082100</v>
      </c>
      <c r="H257" s="80"/>
    </row>
    <row r="258" spans="1:8" ht="15.75" x14ac:dyDescent="0.25">
      <c r="A258" s="27"/>
      <c r="B258" s="65"/>
      <c r="C258" s="8"/>
      <c r="D258" s="57"/>
      <c r="E258" s="58"/>
      <c r="F258" s="59"/>
      <c r="H258" s="80"/>
    </row>
    <row r="259" spans="1:8" ht="15.75" x14ac:dyDescent="0.25">
      <c r="A259" s="27"/>
      <c r="B259" s="65"/>
      <c r="C259" s="8"/>
      <c r="D259" s="57"/>
      <c r="E259" s="58"/>
      <c r="F259" s="59"/>
      <c r="H259" s="80"/>
    </row>
    <row r="260" spans="1:8" ht="16.5" thickBot="1" x14ac:dyDescent="0.3">
      <c r="A260" s="27"/>
      <c r="B260" s="65"/>
      <c r="C260" s="8"/>
      <c r="D260" s="57"/>
      <c r="E260" s="58"/>
      <c r="F260" s="59"/>
      <c r="H260" s="80"/>
    </row>
    <row r="261" spans="1:8" s="1" customFormat="1" ht="63" x14ac:dyDescent="0.25">
      <c r="A261" s="60" t="s">
        <v>0</v>
      </c>
      <c r="B261" s="61" t="s">
        <v>1</v>
      </c>
      <c r="C261" s="62" t="s">
        <v>2</v>
      </c>
      <c r="D261" s="63" t="s">
        <v>3</v>
      </c>
      <c r="E261" s="63" t="s">
        <v>4</v>
      </c>
      <c r="F261" s="64" t="s">
        <v>9</v>
      </c>
      <c r="H261" s="78"/>
    </row>
    <row r="262" spans="1:8" s="1" customFormat="1" ht="21" customHeight="1" x14ac:dyDescent="0.25">
      <c r="A262" s="114" t="s">
        <v>79</v>
      </c>
      <c r="B262" s="115"/>
      <c r="C262" s="115"/>
      <c r="D262" s="115"/>
      <c r="E262" s="115"/>
      <c r="F262" s="116"/>
      <c r="H262" s="78"/>
    </row>
    <row r="263" spans="1:8" ht="16.5" thickBot="1" x14ac:dyDescent="0.3">
      <c r="A263" s="27"/>
      <c r="B263" s="65" t="s">
        <v>61</v>
      </c>
      <c r="C263" s="8">
        <v>4511</v>
      </c>
      <c r="D263" s="57">
        <v>0</v>
      </c>
      <c r="E263" s="58">
        <v>0</v>
      </c>
      <c r="F263" s="59">
        <v>25142400</v>
      </c>
      <c r="H263" s="80"/>
    </row>
    <row r="264" spans="1:8" ht="16.5" thickBot="1" x14ac:dyDescent="0.3">
      <c r="A264" s="112" t="s">
        <v>7</v>
      </c>
      <c r="B264" s="113"/>
      <c r="C264" s="30"/>
      <c r="D264" s="42">
        <f>SUM(D263)</f>
        <v>0</v>
      </c>
      <c r="E264" s="43">
        <f>SUM(E263)</f>
        <v>0</v>
      </c>
      <c r="F264" s="33">
        <f>SUM(F263)</f>
        <v>25142400</v>
      </c>
      <c r="H264" s="80"/>
    </row>
    <row r="265" spans="1:8" ht="16.5" thickBot="1" x14ac:dyDescent="0.3">
      <c r="A265" s="27"/>
      <c r="B265" s="65"/>
      <c r="C265" s="8"/>
      <c r="D265" s="57"/>
      <c r="E265" s="58"/>
      <c r="F265" s="59"/>
      <c r="H265" s="80"/>
    </row>
    <row r="266" spans="1:8" s="1" customFormat="1" ht="63" x14ac:dyDescent="0.25">
      <c r="A266" s="60" t="s">
        <v>0</v>
      </c>
      <c r="B266" s="61" t="s">
        <v>1</v>
      </c>
      <c r="C266" s="62" t="s">
        <v>2</v>
      </c>
      <c r="D266" s="63" t="s">
        <v>3</v>
      </c>
      <c r="E266" s="63" t="s">
        <v>4</v>
      </c>
      <c r="F266" s="64" t="s">
        <v>9</v>
      </c>
      <c r="H266" s="78"/>
    </row>
    <row r="267" spans="1:8" s="1" customFormat="1" ht="21" customHeight="1" x14ac:dyDescent="0.25">
      <c r="A267" s="114" t="s">
        <v>99</v>
      </c>
      <c r="B267" s="115"/>
      <c r="C267" s="115"/>
      <c r="D267" s="115"/>
      <c r="E267" s="115"/>
      <c r="F267" s="116"/>
      <c r="H267" s="78"/>
    </row>
    <row r="268" spans="1:8" ht="16.5" thickBot="1" x14ac:dyDescent="0.3">
      <c r="A268" s="27"/>
      <c r="B268" s="65" t="s">
        <v>61</v>
      </c>
      <c r="C268" s="8">
        <v>4511</v>
      </c>
      <c r="D268" s="57">
        <v>0</v>
      </c>
      <c r="E268" s="58">
        <v>0</v>
      </c>
      <c r="F268" s="59">
        <v>11268600</v>
      </c>
      <c r="H268" s="80"/>
    </row>
    <row r="269" spans="1:8" ht="16.5" thickBot="1" x14ac:dyDescent="0.3">
      <c r="A269" s="112" t="s">
        <v>7</v>
      </c>
      <c r="B269" s="113"/>
      <c r="C269" s="30"/>
      <c r="D269" s="42">
        <f>SUM(D268)</f>
        <v>0</v>
      </c>
      <c r="E269" s="43">
        <f>SUM(E268)</f>
        <v>0</v>
      </c>
      <c r="F269" s="33">
        <f>SUM(F268)</f>
        <v>11268600</v>
      </c>
      <c r="H269" s="80"/>
    </row>
    <row r="270" spans="1:8" ht="15.75" x14ac:dyDescent="0.25">
      <c r="A270" s="27"/>
      <c r="B270" s="65"/>
      <c r="C270" s="8"/>
      <c r="D270" s="57"/>
      <c r="E270" s="58"/>
      <c r="F270" s="59"/>
      <c r="H270" s="80"/>
    </row>
    <row r="271" spans="1:8" ht="15.75" x14ac:dyDescent="0.25">
      <c r="A271" s="27"/>
      <c r="B271" s="65"/>
      <c r="C271" s="8"/>
      <c r="D271" s="57"/>
      <c r="E271" s="58"/>
      <c r="F271" s="59"/>
      <c r="H271" s="80"/>
    </row>
    <row r="272" spans="1:8" ht="16.5" thickBot="1" x14ac:dyDescent="0.3">
      <c r="A272" s="27"/>
      <c r="B272" s="65"/>
      <c r="C272" s="8"/>
      <c r="D272" s="57"/>
      <c r="E272" s="58"/>
      <c r="F272" s="59"/>
      <c r="H272" s="80"/>
    </row>
    <row r="273" spans="1:8" ht="16.5" thickBot="1" x14ac:dyDescent="0.3">
      <c r="A273" s="27"/>
      <c r="B273" s="77"/>
      <c r="C273" s="75"/>
      <c r="D273" s="42">
        <f>D269+D264+D257+D252+D247+D242+D235+D229+D224+D219+D212+D206+D200</f>
        <v>179034100</v>
      </c>
      <c r="E273" s="43">
        <f t="shared" ref="E273:F273" si="3">E269+E264+E257+E252+E247+E242+E235+E229+E224+E219+E212+E206+E200</f>
        <v>157406287</v>
      </c>
      <c r="F273" s="33">
        <f t="shared" si="3"/>
        <v>306235480</v>
      </c>
      <c r="H273" s="80"/>
    </row>
    <row r="274" spans="1:8" ht="16.5" thickBot="1" x14ac:dyDescent="0.3">
      <c r="A274" s="27"/>
      <c r="B274" s="65"/>
      <c r="C274" s="8"/>
      <c r="D274" s="57"/>
      <c r="E274" s="58"/>
      <c r="F274" s="59"/>
      <c r="H274" s="80"/>
    </row>
    <row r="275" spans="1:8" s="1" customFormat="1" ht="63" x14ac:dyDescent="0.25">
      <c r="A275" s="60" t="s">
        <v>0</v>
      </c>
      <c r="B275" s="61" t="s">
        <v>1</v>
      </c>
      <c r="C275" s="62" t="s">
        <v>2</v>
      </c>
      <c r="D275" s="63" t="s">
        <v>3</v>
      </c>
      <c r="E275" s="63" t="s">
        <v>4</v>
      </c>
      <c r="F275" s="64" t="s">
        <v>9</v>
      </c>
      <c r="H275" s="78"/>
    </row>
    <row r="276" spans="1:8" s="1" customFormat="1" ht="21" customHeight="1" x14ac:dyDescent="0.25">
      <c r="A276" s="114" t="s">
        <v>67</v>
      </c>
      <c r="B276" s="115"/>
      <c r="C276" s="115"/>
      <c r="D276" s="115"/>
      <c r="E276" s="115"/>
      <c r="F276" s="116"/>
      <c r="H276" s="78"/>
    </row>
    <row r="277" spans="1:8" ht="16.5" thickBot="1" x14ac:dyDescent="0.3">
      <c r="A277" s="27"/>
      <c r="B277" s="65" t="s">
        <v>61</v>
      </c>
      <c r="C277" s="8">
        <v>4511</v>
      </c>
      <c r="D277" s="57">
        <v>16845700</v>
      </c>
      <c r="E277" s="58">
        <v>15937300</v>
      </c>
      <c r="F277" s="59">
        <v>19411252</v>
      </c>
      <c r="H277" s="80"/>
    </row>
    <row r="278" spans="1:8" ht="16.5" thickBot="1" x14ac:dyDescent="0.3">
      <c r="A278" s="112" t="s">
        <v>7</v>
      </c>
      <c r="B278" s="113"/>
      <c r="C278" s="30"/>
      <c r="D278" s="42">
        <f>SUM(D277)</f>
        <v>16845700</v>
      </c>
      <c r="E278" s="43">
        <f>SUM(E277)</f>
        <v>15937300</v>
      </c>
      <c r="F278" s="33">
        <f>SUM(F277)</f>
        <v>19411252</v>
      </c>
      <c r="H278" s="80"/>
    </row>
    <row r="279" spans="1:8" ht="16.5" thickBot="1" x14ac:dyDescent="0.3">
      <c r="A279" s="27"/>
      <c r="B279" s="65"/>
      <c r="C279" s="8"/>
      <c r="D279" s="57"/>
      <c r="E279" s="58"/>
      <c r="F279" s="59"/>
      <c r="H279" s="80"/>
    </row>
    <row r="280" spans="1:8" s="1" customFormat="1" ht="63" x14ac:dyDescent="0.25">
      <c r="A280" s="60" t="s">
        <v>0</v>
      </c>
      <c r="B280" s="61" t="s">
        <v>1</v>
      </c>
      <c r="C280" s="62" t="s">
        <v>2</v>
      </c>
      <c r="D280" s="63" t="s">
        <v>3</v>
      </c>
      <c r="E280" s="63" t="s">
        <v>4</v>
      </c>
      <c r="F280" s="64" t="s">
        <v>9</v>
      </c>
      <c r="H280" s="78"/>
    </row>
    <row r="281" spans="1:8" s="1" customFormat="1" ht="21" customHeight="1" x14ac:dyDescent="0.25">
      <c r="A281" s="114" t="s">
        <v>74</v>
      </c>
      <c r="B281" s="115"/>
      <c r="C281" s="115"/>
      <c r="D281" s="115"/>
      <c r="E281" s="115"/>
      <c r="F281" s="116"/>
      <c r="H281" s="78"/>
    </row>
    <row r="282" spans="1:8" ht="16.5" thickBot="1" x14ac:dyDescent="0.3">
      <c r="A282" s="27"/>
      <c r="B282" s="65" t="s">
        <v>61</v>
      </c>
      <c r="C282" s="8">
        <v>4511</v>
      </c>
      <c r="D282" s="57">
        <v>0</v>
      </c>
      <c r="E282" s="58">
        <v>0</v>
      </c>
      <c r="F282" s="59">
        <v>10504336</v>
      </c>
      <c r="H282" s="80"/>
    </row>
    <row r="283" spans="1:8" ht="16.5" thickBot="1" x14ac:dyDescent="0.3">
      <c r="A283" s="112" t="s">
        <v>7</v>
      </c>
      <c r="B283" s="113"/>
      <c r="C283" s="30"/>
      <c r="D283" s="42">
        <f>SUM(D282)</f>
        <v>0</v>
      </c>
      <c r="E283" s="43">
        <f>SUM(E282)</f>
        <v>0</v>
      </c>
      <c r="F283" s="33">
        <f>SUM(F282)</f>
        <v>10504336</v>
      </c>
      <c r="H283" s="80"/>
    </row>
    <row r="284" spans="1:8" ht="16.5" thickBot="1" x14ac:dyDescent="0.3">
      <c r="A284" s="27"/>
      <c r="B284" s="65"/>
      <c r="C284" s="8"/>
      <c r="D284" s="57"/>
      <c r="E284" s="58"/>
      <c r="F284" s="59"/>
      <c r="H284" s="80"/>
    </row>
    <row r="285" spans="1:8" s="1" customFormat="1" ht="63" x14ac:dyDescent="0.25">
      <c r="A285" s="60" t="s">
        <v>0</v>
      </c>
      <c r="B285" s="61" t="s">
        <v>1</v>
      </c>
      <c r="C285" s="62" t="s">
        <v>2</v>
      </c>
      <c r="D285" s="63" t="s">
        <v>3</v>
      </c>
      <c r="E285" s="63" t="s">
        <v>4</v>
      </c>
      <c r="F285" s="64" t="s">
        <v>9</v>
      </c>
      <c r="H285" s="78"/>
    </row>
    <row r="286" spans="1:8" s="1" customFormat="1" ht="21" customHeight="1" x14ac:dyDescent="0.25">
      <c r="A286" s="114" t="s">
        <v>68</v>
      </c>
      <c r="B286" s="115"/>
      <c r="C286" s="115"/>
      <c r="D286" s="115"/>
      <c r="E286" s="115"/>
      <c r="F286" s="116"/>
      <c r="H286" s="78"/>
    </row>
    <row r="287" spans="1:8" ht="16.5" thickBot="1" x14ac:dyDescent="0.3">
      <c r="A287" s="27"/>
      <c r="B287" s="65" t="s">
        <v>61</v>
      </c>
      <c r="C287" s="8">
        <v>4511</v>
      </c>
      <c r="D287" s="57">
        <v>28115000</v>
      </c>
      <c r="E287" s="58">
        <v>26271152</v>
      </c>
      <c r="F287" s="59">
        <v>28914400</v>
      </c>
      <c r="H287" s="80"/>
    </row>
    <row r="288" spans="1:8" ht="16.5" thickBot="1" x14ac:dyDescent="0.3">
      <c r="A288" s="112" t="s">
        <v>7</v>
      </c>
      <c r="B288" s="113"/>
      <c r="C288" s="30"/>
      <c r="D288" s="42">
        <f>SUM(D287)</f>
        <v>28115000</v>
      </c>
      <c r="E288" s="43">
        <f>SUM(E287)</f>
        <v>26271152</v>
      </c>
      <c r="F288" s="33">
        <f>SUM(F287)</f>
        <v>28914400</v>
      </c>
      <c r="H288" s="80"/>
    </row>
    <row r="289" spans="1:8" ht="16.5" thickBot="1" x14ac:dyDescent="0.3">
      <c r="A289" s="27"/>
      <c r="B289" s="65"/>
      <c r="C289" s="8"/>
      <c r="D289" s="57"/>
      <c r="E289" s="58"/>
      <c r="F289" s="59"/>
      <c r="H289" s="80"/>
    </row>
    <row r="290" spans="1:8" s="1" customFormat="1" ht="63" x14ac:dyDescent="0.25">
      <c r="A290" s="60" t="s">
        <v>0</v>
      </c>
      <c r="B290" s="61" t="s">
        <v>1</v>
      </c>
      <c r="C290" s="62" t="s">
        <v>2</v>
      </c>
      <c r="D290" s="63" t="s">
        <v>3</v>
      </c>
      <c r="E290" s="63" t="s">
        <v>4</v>
      </c>
      <c r="F290" s="64" t="s">
        <v>9</v>
      </c>
      <c r="H290" s="78"/>
    </row>
    <row r="291" spans="1:8" s="1" customFormat="1" ht="21" customHeight="1" x14ac:dyDescent="0.25">
      <c r="A291" s="114" t="s">
        <v>101</v>
      </c>
      <c r="B291" s="115"/>
      <c r="C291" s="115"/>
      <c r="D291" s="115"/>
      <c r="E291" s="115"/>
      <c r="F291" s="116"/>
      <c r="H291" s="78"/>
    </row>
    <row r="292" spans="1:8" ht="16.5" thickBot="1" x14ac:dyDescent="0.3">
      <c r="A292" s="27"/>
      <c r="B292" s="65" t="s">
        <v>61</v>
      </c>
      <c r="C292" s="8">
        <v>4511</v>
      </c>
      <c r="D292" s="57">
        <v>30574500</v>
      </c>
      <c r="E292" s="58">
        <v>25065800</v>
      </c>
      <c r="F292" s="59">
        <v>35358300</v>
      </c>
      <c r="H292" s="80"/>
    </row>
    <row r="293" spans="1:8" ht="16.5" thickBot="1" x14ac:dyDescent="0.3">
      <c r="A293" s="112" t="s">
        <v>7</v>
      </c>
      <c r="B293" s="113"/>
      <c r="C293" s="30"/>
      <c r="D293" s="42">
        <f>SUM(D292)</f>
        <v>30574500</v>
      </c>
      <c r="E293" s="43">
        <f>SUM(E292)</f>
        <v>25065800</v>
      </c>
      <c r="F293" s="33">
        <f>SUM(F292)</f>
        <v>35358300</v>
      </c>
      <c r="H293" s="80"/>
    </row>
    <row r="294" spans="1:8" ht="15.75" x14ac:dyDescent="0.25">
      <c r="A294" s="27"/>
      <c r="B294" s="65"/>
      <c r="C294" s="8"/>
      <c r="D294" s="57"/>
      <c r="E294" s="58"/>
      <c r="F294" s="59"/>
      <c r="H294" s="80"/>
    </row>
    <row r="295" spans="1:8" ht="15.75" x14ac:dyDescent="0.25">
      <c r="A295" s="27"/>
      <c r="B295" s="65"/>
      <c r="C295" s="8"/>
      <c r="D295" s="57"/>
      <c r="E295" s="58"/>
      <c r="F295" s="59"/>
      <c r="H295" s="80"/>
    </row>
    <row r="296" spans="1:8" ht="16.5" thickBot="1" x14ac:dyDescent="0.3">
      <c r="A296" s="27"/>
      <c r="B296" s="65"/>
      <c r="C296" s="8"/>
      <c r="D296" s="57"/>
      <c r="E296" s="58"/>
      <c r="F296" s="59"/>
      <c r="H296" s="80"/>
    </row>
    <row r="297" spans="1:8" s="1" customFormat="1" ht="63" x14ac:dyDescent="0.25">
      <c r="A297" s="60" t="s">
        <v>0</v>
      </c>
      <c r="B297" s="61" t="s">
        <v>1</v>
      </c>
      <c r="C297" s="62" t="s">
        <v>2</v>
      </c>
      <c r="D297" s="63" t="s">
        <v>3</v>
      </c>
      <c r="E297" s="63" t="s">
        <v>4</v>
      </c>
      <c r="F297" s="64" t="s">
        <v>9</v>
      </c>
      <c r="H297" s="78"/>
    </row>
    <row r="298" spans="1:8" s="1" customFormat="1" ht="21" customHeight="1" x14ac:dyDescent="0.25">
      <c r="A298" s="114" t="s">
        <v>69</v>
      </c>
      <c r="B298" s="115"/>
      <c r="C298" s="115"/>
      <c r="D298" s="115"/>
      <c r="E298" s="115"/>
      <c r="F298" s="116"/>
      <c r="H298" s="78"/>
    </row>
    <row r="299" spans="1:8" ht="16.5" thickBot="1" x14ac:dyDescent="0.3">
      <c r="A299" s="27"/>
      <c r="B299" s="65" t="s">
        <v>61</v>
      </c>
      <c r="C299" s="8">
        <v>4511</v>
      </c>
      <c r="D299" s="57"/>
      <c r="E299" s="58"/>
      <c r="F299" s="59">
        <v>19908160</v>
      </c>
      <c r="H299" s="80"/>
    </row>
    <row r="300" spans="1:8" ht="16.5" thickBot="1" x14ac:dyDescent="0.3">
      <c r="A300" s="112" t="s">
        <v>7</v>
      </c>
      <c r="B300" s="113"/>
      <c r="C300" s="30"/>
      <c r="D300" s="42">
        <f>SUM(D299)</f>
        <v>0</v>
      </c>
      <c r="E300" s="43">
        <f>SUM(E299)</f>
        <v>0</v>
      </c>
      <c r="F300" s="33">
        <f>SUM(F299)</f>
        <v>19908160</v>
      </c>
      <c r="H300" s="80"/>
    </row>
    <row r="301" spans="1:8" ht="16.5" thickBot="1" x14ac:dyDescent="0.3">
      <c r="A301" s="27"/>
      <c r="B301" s="65"/>
      <c r="C301" s="8"/>
      <c r="D301" s="57"/>
      <c r="E301" s="58"/>
      <c r="F301" s="59"/>
      <c r="H301" s="80"/>
    </row>
    <row r="302" spans="1:8" s="1" customFormat="1" ht="63" x14ac:dyDescent="0.25">
      <c r="A302" s="60" t="s">
        <v>0</v>
      </c>
      <c r="B302" s="61" t="s">
        <v>1</v>
      </c>
      <c r="C302" s="62" t="s">
        <v>2</v>
      </c>
      <c r="D302" s="63" t="s">
        <v>3</v>
      </c>
      <c r="E302" s="63" t="s">
        <v>4</v>
      </c>
      <c r="F302" s="64" t="s">
        <v>9</v>
      </c>
      <c r="H302" s="78"/>
    </row>
    <row r="303" spans="1:8" s="1" customFormat="1" ht="21" customHeight="1" x14ac:dyDescent="0.25">
      <c r="A303" s="114" t="s">
        <v>114</v>
      </c>
      <c r="B303" s="115"/>
      <c r="C303" s="115"/>
      <c r="D303" s="115"/>
      <c r="E303" s="115"/>
      <c r="F303" s="116"/>
      <c r="H303" s="78"/>
    </row>
    <row r="304" spans="1:8" ht="16.5" thickBot="1" x14ac:dyDescent="0.3">
      <c r="A304" s="27"/>
      <c r="B304" s="65" t="s">
        <v>61</v>
      </c>
      <c r="C304" s="8">
        <v>4511</v>
      </c>
      <c r="D304" s="57"/>
      <c r="E304" s="58"/>
      <c r="F304" s="59">
        <v>18139000</v>
      </c>
      <c r="H304" s="80"/>
    </row>
    <row r="305" spans="1:8" ht="16.5" thickBot="1" x14ac:dyDescent="0.3">
      <c r="A305" s="112" t="s">
        <v>7</v>
      </c>
      <c r="B305" s="113"/>
      <c r="C305" s="30"/>
      <c r="D305" s="42">
        <f>SUM(D304)</f>
        <v>0</v>
      </c>
      <c r="E305" s="43">
        <f>SUM(E304)</f>
        <v>0</v>
      </c>
      <c r="F305" s="33">
        <f>SUM(F304)</f>
        <v>18139000</v>
      </c>
      <c r="H305" s="80"/>
    </row>
    <row r="306" spans="1:8" ht="15.75" x14ac:dyDescent="0.25">
      <c r="A306" s="27"/>
      <c r="B306" s="65"/>
      <c r="C306" s="8"/>
      <c r="D306" s="57"/>
      <c r="E306" s="58"/>
      <c r="F306" s="59"/>
      <c r="H306" s="80"/>
    </row>
    <row r="307" spans="1:8" ht="15.75" x14ac:dyDescent="0.25">
      <c r="A307" s="27"/>
      <c r="B307" s="65"/>
      <c r="C307" s="8"/>
      <c r="D307" s="57"/>
      <c r="E307" s="58"/>
      <c r="F307" s="59"/>
      <c r="H307" s="80"/>
    </row>
    <row r="308" spans="1:8" ht="16.5" thickBot="1" x14ac:dyDescent="0.3">
      <c r="A308" s="27"/>
      <c r="B308" s="65"/>
      <c r="C308" s="8"/>
      <c r="D308" s="57"/>
      <c r="E308" s="58"/>
      <c r="F308" s="59"/>
      <c r="H308" s="80"/>
    </row>
    <row r="309" spans="1:8" ht="16.5" thickBot="1" x14ac:dyDescent="0.3">
      <c r="A309" s="27"/>
      <c r="B309" s="76" t="s">
        <v>75</v>
      </c>
      <c r="C309" s="75"/>
      <c r="D309" s="42">
        <f>D305+D300+D293+D288+D283+D278</f>
        <v>75535200</v>
      </c>
      <c r="E309" s="42">
        <f>E293+E300+E288+E283+E278</f>
        <v>67274252</v>
      </c>
      <c r="F309" s="42">
        <f>F293+F300+F288+F283+F278</f>
        <v>114096448</v>
      </c>
      <c r="H309" s="80"/>
    </row>
    <row r="310" spans="1:8" ht="15.75" x14ac:dyDescent="0.25">
      <c r="A310" s="27"/>
      <c r="B310" s="65"/>
      <c r="C310" s="8"/>
      <c r="D310" s="57"/>
      <c r="E310" s="58"/>
      <c r="F310" s="59"/>
    </row>
    <row r="311" spans="1:8" ht="15.75" x14ac:dyDescent="0.25">
      <c r="A311" s="27"/>
      <c r="B311" s="65"/>
      <c r="C311" s="8"/>
      <c r="D311" s="57"/>
      <c r="E311" s="58"/>
      <c r="F311" s="59"/>
    </row>
    <row r="312" spans="1:8" ht="16.5" thickBot="1" x14ac:dyDescent="0.3">
      <c r="A312" s="54"/>
      <c r="B312" s="55"/>
      <c r="C312" s="56"/>
      <c r="D312" s="57"/>
      <c r="E312" s="58"/>
      <c r="F312" s="59"/>
    </row>
    <row r="313" spans="1:8" s="1" customFormat="1" ht="63" x14ac:dyDescent="0.25">
      <c r="A313" s="60" t="s">
        <v>0</v>
      </c>
      <c r="B313" s="61" t="s">
        <v>1</v>
      </c>
      <c r="C313" s="62" t="s">
        <v>2</v>
      </c>
      <c r="D313" s="63" t="s">
        <v>3</v>
      </c>
      <c r="E313" s="63" t="s">
        <v>4</v>
      </c>
      <c r="F313" s="64" t="s">
        <v>9</v>
      </c>
    </row>
    <row r="314" spans="1:8" s="1" customFormat="1" ht="21" x14ac:dyDescent="0.25">
      <c r="A314" s="109" t="s">
        <v>54</v>
      </c>
      <c r="B314" s="110"/>
      <c r="C314" s="110"/>
      <c r="D314" s="110"/>
      <c r="E314" s="110"/>
      <c r="F314" s="111"/>
    </row>
    <row r="315" spans="1:8" ht="16.5" thickBot="1" x14ac:dyDescent="0.3">
      <c r="A315" s="21">
        <v>1</v>
      </c>
      <c r="B315" s="16" t="s">
        <v>55</v>
      </c>
      <c r="C315" s="3">
        <v>4729</v>
      </c>
      <c r="D315" s="31">
        <v>0</v>
      </c>
      <c r="E315" s="31">
        <v>0</v>
      </c>
      <c r="F315" s="37">
        <v>6480000</v>
      </c>
    </row>
    <row r="316" spans="1:8" ht="16.5" thickBot="1" x14ac:dyDescent="0.3">
      <c r="A316" s="112" t="s">
        <v>7</v>
      </c>
      <c r="B316" s="113"/>
      <c r="C316" s="30"/>
      <c r="D316" s="42">
        <f>SUM(D315:D315)</f>
        <v>0</v>
      </c>
      <c r="E316" s="43">
        <f>SUM(E315:E315)</f>
        <v>0</v>
      </c>
      <c r="F316" s="33">
        <f>SUM(F315:F315)</f>
        <v>6480000</v>
      </c>
    </row>
    <row r="317" spans="1:8" ht="16.5" thickBot="1" x14ac:dyDescent="0.3">
      <c r="A317" s="27"/>
      <c r="B317" s="27"/>
      <c r="C317" s="9"/>
      <c r="D317" s="41"/>
      <c r="E317" s="41"/>
      <c r="F317" s="41"/>
    </row>
    <row r="318" spans="1:8" s="1" customFormat="1" ht="63" x14ac:dyDescent="0.25">
      <c r="A318" s="60" t="s">
        <v>0</v>
      </c>
      <c r="B318" s="61" t="s">
        <v>1</v>
      </c>
      <c r="C318" s="62" t="s">
        <v>2</v>
      </c>
      <c r="D318" s="63" t="s">
        <v>3</v>
      </c>
      <c r="E318" s="63" t="s">
        <v>4</v>
      </c>
      <c r="F318" s="64" t="s">
        <v>9</v>
      </c>
    </row>
    <row r="319" spans="1:8" s="1" customFormat="1" ht="21" x14ac:dyDescent="0.25">
      <c r="A319" s="109" t="s">
        <v>58</v>
      </c>
      <c r="B319" s="110"/>
      <c r="C319" s="110"/>
      <c r="D319" s="110"/>
      <c r="E319" s="110"/>
      <c r="F319" s="111"/>
    </row>
    <row r="320" spans="1:8" ht="16.5" thickBot="1" x14ac:dyDescent="0.3">
      <c r="A320" s="21">
        <v>1</v>
      </c>
      <c r="B320" s="16" t="s">
        <v>55</v>
      </c>
      <c r="C320" s="3">
        <v>4729</v>
      </c>
      <c r="D320" s="31">
        <v>0</v>
      </c>
      <c r="E320" s="31">
        <v>0</v>
      </c>
      <c r="F320" s="37">
        <v>6005000</v>
      </c>
    </row>
    <row r="321" spans="1:7" ht="16.5" thickBot="1" x14ac:dyDescent="0.3">
      <c r="A321" s="112" t="s">
        <v>7</v>
      </c>
      <c r="B321" s="113"/>
      <c r="C321" s="30"/>
      <c r="D321" s="42">
        <f>SUM(D320:D320)</f>
        <v>0</v>
      </c>
      <c r="E321" s="43">
        <f>SUM(E320:E320)</f>
        <v>0</v>
      </c>
      <c r="F321" s="33">
        <f>SUM(F320:F320)</f>
        <v>6005000</v>
      </c>
    </row>
    <row r="322" spans="1:7" ht="16.5" thickBot="1" x14ac:dyDescent="0.3">
      <c r="A322" s="27"/>
      <c r="B322" s="27"/>
      <c r="C322" s="9"/>
      <c r="D322" s="41"/>
      <c r="E322" s="41"/>
      <c r="F322" s="41"/>
    </row>
    <row r="323" spans="1:7" s="1" customFormat="1" ht="63" x14ac:dyDescent="0.25">
      <c r="A323" s="60" t="s">
        <v>0</v>
      </c>
      <c r="B323" s="61" t="s">
        <v>1</v>
      </c>
      <c r="C323" s="62" t="s">
        <v>2</v>
      </c>
      <c r="D323" s="63" t="s">
        <v>3</v>
      </c>
      <c r="E323" s="63" t="s">
        <v>4</v>
      </c>
      <c r="F323" s="64" t="s">
        <v>9</v>
      </c>
    </row>
    <row r="324" spans="1:7" s="1" customFormat="1" ht="21" x14ac:dyDescent="0.25">
      <c r="A324" s="109" t="s">
        <v>56</v>
      </c>
      <c r="B324" s="110"/>
      <c r="C324" s="110"/>
      <c r="D324" s="110"/>
      <c r="E324" s="110"/>
      <c r="F324" s="111"/>
    </row>
    <row r="325" spans="1:7" ht="16.5" thickBot="1" x14ac:dyDescent="0.3">
      <c r="A325" s="21">
        <v>1</v>
      </c>
      <c r="B325" s="16" t="s">
        <v>55</v>
      </c>
      <c r="C325" s="3">
        <v>4729</v>
      </c>
      <c r="D325" s="31">
        <v>0</v>
      </c>
      <c r="E325" s="31">
        <v>0</v>
      </c>
      <c r="F325" s="37">
        <v>9000000</v>
      </c>
    </row>
    <row r="326" spans="1:7" ht="16.5" thickBot="1" x14ac:dyDescent="0.3">
      <c r="A326" s="112" t="s">
        <v>7</v>
      </c>
      <c r="B326" s="113"/>
      <c r="C326" s="30"/>
      <c r="D326" s="42">
        <f>SUM(D325:D325)</f>
        <v>0</v>
      </c>
      <c r="E326" s="43">
        <f>SUM(E325:E325)</f>
        <v>0</v>
      </c>
      <c r="F326" s="33">
        <f>SUM(F325:F325)</f>
        <v>9000000</v>
      </c>
    </row>
    <row r="327" spans="1:7" ht="16.5" thickBot="1" x14ac:dyDescent="0.3">
      <c r="A327" s="27"/>
      <c r="B327" s="27"/>
      <c r="C327" s="9"/>
      <c r="D327" s="41"/>
      <c r="E327" s="41"/>
      <c r="F327" s="41"/>
      <c r="G327" s="66"/>
    </row>
    <row r="328" spans="1:7" s="1" customFormat="1" ht="63" x14ac:dyDescent="0.25">
      <c r="A328" s="60" t="s">
        <v>0</v>
      </c>
      <c r="B328" s="61" t="s">
        <v>1</v>
      </c>
      <c r="C328" s="62" t="s">
        <v>2</v>
      </c>
      <c r="D328" s="63" t="s">
        <v>3</v>
      </c>
      <c r="E328" s="63" t="s">
        <v>4</v>
      </c>
      <c r="F328" s="64" t="s">
        <v>9</v>
      </c>
    </row>
    <row r="329" spans="1:7" s="1" customFormat="1" ht="21" x14ac:dyDescent="0.25">
      <c r="A329" s="109" t="s">
        <v>57</v>
      </c>
      <c r="B329" s="110"/>
      <c r="C329" s="110"/>
      <c r="D329" s="110"/>
      <c r="E329" s="110"/>
      <c r="F329" s="111"/>
    </row>
    <row r="330" spans="1:7" ht="16.5" thickBot="1" x14ac:dyDescent="0.3">
      <c r="A330" s="21">
        <v>1</v>
      </c>
      <c r="B330" s="16" t="s">
        <v>55</v>
      </c>
      <c r="C330" s="3">
        <v>4729</v>
      </c>
      <c r="D330" s="31">
        <v>0</v>
      </c>
      <c r="E330" s="31">
        <v>0</v>
      </c>
      <c r="F330" s="37">
        <v>950000</v>
      </c>
    </row>
    <row r="331" spans="1:7" ht="16.5" thickBot="1" x14ac:dyDescent="0.3">
      <c r="A331" s="112" t="s">
        <v>7</v>
      </c>
      <c r="B331" s="113"/>
      <c r="C331" s="30"/>
      <c r="D331" s="42">
        <f>SUM(D330:D330)</f>
        <v>0</v>
      </c>
      <c r="E331" s="43">
        <f>SUM(E330:E330)</f>
        <v>0</v>
      </c>
      <c r="F331" s="33">
        <f>SUM(F330:F330)</f>
        <v>950000</v>
      </c>
    </row>
    <row r="332" spans="1:7" ht="15.75" x14ac:dyDescent="0.25">
      <c r="A332" s="27"/>
      <c r="B332" s="27"/>
      <c r="C332" s="9"/>
      <c r="D332" s="41"/>
      <c r="E332" s="41"/>
      <c r="F332" s="41"/>
    </row>
    <row r="333" spans="1:7" ht="16.5" thickBot="1" x14ac:dyDescent="0.3">
      <c r="A333" s="27"/>
      <c r="B333" s="27"/>
      <c r="C333" s="9"/>
      <c r="D333" s="41"/>
      <c r="E333" s="41"/>
      <c r="F333" s="41"/>
    </row>
    <row r="334" spans="1:7" ht="32.25" thickBot="1" x14ac:dyDescent="0.3">
      <c r="B334" s="50"/>
      <c r="C334" s="51"/>
      <c r="D334" s="52" t="s">
        <v>3</v>
      </c>
      <c r="E334" s="52" t="s">
        <v>4</v>
      </c>
      <c r="F334" s="53" t="s">
        <v>9</v>
      </c>
    </row>
    <row r="335" spans="1:7" ht="24" thickBot="1" x14ac:dyDescent="0.3">
      <c r="B335" s="84" t="s">
        <v>80</v>
      </c>
      <c r="C335" s="85"/>
      <c r="D335" s="101">
        <f t="shared" ref="D335:E335" si="4">D331+D326+D321+D316+D309+D273+D194+D135+D117+D111+D83+D78+D52+D39+D33+D26+D57+D142+D126</f>
        <v>840937618</v>
      </c>
      <c r="E335" s="98">
        <f t="shared" si="4"/>
        <v>749263194</v>
      </c>
      <c r="F335" s="102">
        <f>F331+F326+F321+F316+F309+F273+F194+F135+F117+F111+F83+F78+F52+F39+F33+F26+F57+F142+F126</f>
        <v>1185923457</v>
      </c>
    </row>
  </sheetData>
  <mergeCells count="82">
    <mergeCell ref="A4:F4"/>
    <mergeCell ref="A26:B26"/>
    <mergeCell ref="A31:F31"/>
    <mergeCell ref="B33:C33"/>
    <mergeCell ref="A81:F81"/>
    <mergeCell ref="A55:F55"/>
    <mergeCell ref="B57:C57"/>
    <mergeCell ref="A83:B83"/>
    <mergeCell ref="A89:F89"/>
    <mergeCell ref="A111:B111"/>
    <mergeCell ref="A36:F36"/>
    <mergeCell ref="B39:C39"/>
    <mergeCell ref="A47:F47"/>
    <mergeCell ref="B52:C52"/>
    <mergeCell ref="A61:F61"/>
    <mergeCell ref="A78:B78"/>
    <mergeCell ref="A133:F133"/>
    <mergeCell ref="A135:B135"/>
    <mergeCell ref="A145:F145"/>
    <mergeCell ref="A159:B159"/>
    <mergeCell ref="A115:F115"/>
    <mergeCell ref="A117:B117"/>
    <mergeCell ref="A138:F138"/>
    <mergeCell ref="A142:B142"/>
    <mergeCell ref="A120:F120"/>
    <mergeCell ref="A126:B126"/>
    <mergeCell ref="A178:F178"/>
    <mergeCell ref="A180:B180"/>
    <mergeCell ref="A183:F183"/>
    <mergeCell ref="A185:B185"/>
    <mergeCell ref="A167:F167"/>
    <mergeCell ref="A169:B169"/>
    <mergeCell ref="A172:F172"/>
    <mergeCell ref="A174:B174"/>
    <mergeCell ref="A210:F210"/>
    <mergeCell ref="A212:B212"/>
    <mergeCell ref="A189:F189"/>
    <mergeCell ref="A191:B191"/>
    <mergeCell ref="A198:F198"/>
    <mergeCell ref="A200:B200"/>
    <mergeCell ref="A204:F204"/>
    <mergeCell ref="A206:B206"/>
    <mergeCell ref="A252:B252"/>
    <mergeCell ref="A233:F233"/>
    <mergeCell ref="A235:B235"/>
    <mergeCell ref="A217:F217"/>
    <mergeCell ref="A219:B219"/>
    <mergeCell ref="A222:F222"/>
    <mergeCell ref="A224:B224"/>
    <mergeCell ref="A227:F227"/>
    <mergeCell ref="A229:B229"/>
    <mergeCell ref="A240:F240"/>
    <mergeCell ref="A242:B242"/>
    <mergeCell ref="A245:F245"/>
    <mergeCell ref="A247:B247"/>
    <mergeCell ref="A250:F250"/>
    <mergeCell ref="A267:F267"/>
    <mergeCell ref="A269:B269"/>
    <mergeCell ref="A276:F276"/>
    <mergeCell ref="A278:B278"/>
    <mergeCell ref="A255:F255"/>
    <mergeCell ref="A257:B257"/>
    <mergeCell ref="A262:F262"/>
    <mergeCell ref="A264:B264"/>
    <mergeCell ref="A298:F298"/>
    <mergeCell ref="A300:B300"/>
    <mergeCell ref="A303:F303"/>
    <mergeCell ref="A305:B305"/>
    <mergeCell ref="A281:F281"/>
    <mergeCell ref="A283:B283"/>
    <mergeCell ref="A286:F286"/>
    <mergeCell ref="A288:B288"/>
    <mergeCell ref="A291:F291"/>
    <mergeCell ref="A293:B293"/>
    <mergeCell ref="A324:F324"/>
    <mergeCell ref="A326:B326"/>
    <mergeCell ref="A329:F329"/>
    <mergeCell ref="A331:B331"/>
    <mergeCell ref="A314:F314"/>
    <mergeCell ref="A316:B316"/>
    <mergeCell ref="A319:F319"/>
    <mergeCell ref="A321:B321"/>
  </mergeCells>
  <pageMargins left="0" right="0" top="0" bottom="0" header="0" footer="0"/>
  <pageSetup paperSize="9" scale="91" orientation="portrait" verticalDpi="0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52"/>
  <sheetViews>
    <sheetView tabSelected="1" topLeftCell="A76" workbookViewId="0">
      <selection activeCell="B147" sqref="B147"/>
    </sheetView>
  </sheetViews>
  <sheetFormatPr defaultRowHeight="15" x14ac:dyDescent="0.25"/>
  <cols>
    <col min="1" max="1" width="6.85546875" style="24" customWidth="1"/>
    <col min="2" max="2" width="32.7109375" style="18" customWidth="1"/>
    <col min="3" max="3" width="12.85546875" customWidth="1"/>
    <col min="4" max="4" width="17.85546875" style="34" customWidth="1"/>
    <col min="5" max="5" width="18.85546875" style="34" customWidth="1"/>
    <col min="6" max="6" width="20.7109375" style="34" customWidth="1"/>
  </cols>
  <sheetData>
    <row r="3" spans="1:9" ht="15.75" thickBot="1" x14ac:dyDescent="0.3"/>
    <row r="4" spans="1:9" s="1" customFormat="1" ht="63" x14ac:dyDescent="0.25">
      <c r="A4" s="60" t="s">
        <v>0</v>
      </c>
      <c r="B4" s="61" t="s">
        <v>1</v>
      </c>
      <c r="C4" s="62" t="s">
        <v>2</v>
      </c>
      <c r="D4" s="63" t="s">
        <v>3</v>
      </c>
      <c r="E4" s="63" t="s">
        <v>4</v>
      </c>
      <c r="F4" s="64" t="s">
        <v>9</v>
      </c>
    </row>
    <row r="5" spans="1:9" s="1" customFormat="1" ht="21" x14ac:dyDescent="0.25">
      <c r="A5" s="114" t="s">
        <v>71</v>
      </c>
      <c r="B5" s="115"/>
      <c r="C5" s="115"/>
      <c r="D5" s="115"/>
      <c r="E5" s="115"/>
      <c r="F5" s="116"/>
    </row>
    <row r="6" spans="1:9" s="66" customFormat="1" ht="15.75" x14ac:dyDescent="0.25">
      <c r="A6" s="67">
        <v>1</v>
      </c>
      <c r="B6" s="68" t="s">
        <v>34</v>
      </c>
      <c r="C6" s="69">
        <v>5112</v>
      </c>
      <c r="D6" s="70">
        <v>4444000</v>
      </c>
      <c r="E6" s="70">
        <v>4260605</v>
      </c>
      <c r="F6" s="71">
        <v>0</v>
      </c>
    </row>
    <row r="7" spans="1:9" s="66" customFormat="1" ht="15.75" x14ac:dyDescent="0.25">
      <c r="A7" s="67">
        <v>2</v>
      </c>
      <c r="B7" s="68" t="s">
        <v>35</v>
      </c>
      <c r="C7" s="69">
        <v>5113</v>
      </c>
      <c r="D7" s="70">
        <v>20093100</v>
      </c>
      <c r="E7" s="70">
        <v>13838219</v>
      </c>
      <c r="F7" s="71">
        <v>13000000</v>
      </c>
    </row>
    <row r="8" spans="1:9" s="66" customFormat="1" ht="15.75" x14ac:dyDescent="0.25">
      <c r="A8" s="67">
        <v>3</v>
      </c>
      <c r="B8" s="68" t="s">
        <v>11</v>
      </c>
      <c r="C8" s="69">
        <v>5122</v>
      </c>
      <c r="D8" s="70">
        <v>10331000</v>
      </c>
      <c r="E8" s="70">
        <v>9247142</v>
      </c>
      <c r="F8" s="72">
        <v>8500000</v>
      </c>
      <c r="G8" s="73"/>
      <c r="H8" s="73"/>
      <c r="I8" s="73"/>
    </row>
    <row r="9" spans="1:9" s="66" customFormat="1" ht="15.75" x14ac:dyDescent="0.25">
      <c r="A9" s="67">
        <v>4</v>
      </c>
      <c r="B9" s="68" t="s">
        <v>36</v>
      </c>
      <c r="C9" s="69">
        <v>5134</v>
      </c>
      <c r="D9" s="70">
        <v>1850205</v>
      </c>
      <c r="E9" s="70">
        <v>1431937</v>
      </c>
      <c r="F9" s="71">
        <v>700000</v>
      </c>
    </row>
    <row r="10" spans="1:9" s="66" customFormat="1" ht="16.5" thickBot="1" x14ac:dyDescent="0.3">
      <c r="A10" s="67">
        <v>5</v>
      </c>
      <c r="B10" s="94" t="s">
        <v>116</v>
      </c>
      <c r="C10" s="95">
        <v>5129</v>
      </c>
      <c r="D10" s="70"/>
      <c r="E10" s="96"/>
      <c r="F10" s="97">
        <v>5000000</v>
      </c>
    </row>
    <row r="11" spans="1:9" ht="16.5" thickBot="1" x14ac:dyDescent="0.3">
      <c r="A11" s="112" t="s">
        <v>7</v>
      </c>
      <c r="B11" s="113"/>
      <c r="C11" s="30"/>
      <c r="D11" s="87">
        <f>SUM(D6:D9)</f>
        <v>36718305</v>
      </c>
      <c r="E11" s="43">
        <f>SUM(E6:E9)</f>
        <v>28777903</v>
      </c>
      <c r="F11" s="33">
        <f>SUM(F6:F10)</f>
        <v>27200000</v>
      </c>
    </row>
    <row r="13" spans="1:9" ht="16.5" thickBot="1" x14ac:dyDescent="0.3">
      <c r="A13" s="92"/>
      <c r="B13" s="27"/>
      <c r="C13" s="27"/>
      <c r="D13" s="41"/>
      <c r="E13" s="41"/>
      <c r="F13" s="41"/>
      <c r="G13" s="93"/>
    </row>
    <row r="14" spans="1:9" s="1" customFormat="1" ht="63" x14ac:dyDescent="0.25">
      <c r="A14" s="60" t="s">
        <v>0</v>
      </c>
      <c r="B14" s="61" t="s">
        <v>1</v>
      </c>
      <c r="C14" s="62" t="s">
        <v>2</v>
      </c>
      <c r="D14" s="63" t="s">
        <v>3</v>
      </c>
      <c r="E14" s="63" t="s">
        <v>4</v>
      </c>
      <c r="F14" s="64" t="s">
        <v>9</v>
      </c>
    </row>
    <row r="15" spans="1:9" ht="21" customHeight="1" x14ac:dyDescent="0.25">
      <c r="A15" s="114" t="s">
        <v>113</v>
      </c>
      <c r="B15" s="115"/>
      <c r="C15" s="115"/>
      <c r="D15" s="115"/>
      <c r="E15" s="115"/>
      <c r="F15" s="116"/>
    </row>
    <row r="16" spans="1:9" ht="15.75" x14ac:dyDescent="0.25">
      <c r="A16" s="21">
        <v>1</v>
      </c>
      <c r="B16" s="16" t="s">
        <v>11</v>
      </c>
      <c r="C16" s="3">
        <v>5122</v>
      </c>
      <c r="D16" s="31"/>
      <c r="E16" s="31"/>
      <c r="F16" s="40">
        <v>1386000</v>
      </c>
    </row>
    <row r="17" spans="1:9" ht="15.75" x14ac:dyDescent="0.25">
      <c r="A17" s="21"/>
      <c r="B17" s="16" t="s">
        <v>35</v>
      </c>
      <c r="C17" s="3">
        <v>5113</v>
      </c>
      <c r="D17" s="31"/>
      <c r="E17" s="31"/>
      <c r="F17" s="100">
        <v>8000000</v>
      </c>
    </row>
    <row r="18" spans="1:9" ht="15.75" x14ac:dyDescent="0.25">
      <c r="A18" s="21">
        <v>2</v>
      </c>
      <c r="B18" s="16" t="s">
        <v>90</v>
      </c>
      <c r="C18" s="3">
        <v>5129</v>
      </c>
      <c r="D18" s="31"/>
      <c r="E18" s="31"/>
      <c r="F18" s="31">
        <v>925000</v>
      </c>
    </row>
    <row r="19" spans="1:9" ht="16.5" thickBot="1" x14ac:dyDescent="0.3">
      <c r="A19" s="112" t="s">
        <v>7</v>
      </c>
      <c r="B19" s="113"/>
      <c r="C19" s="86"/>
      <c r="D19" s="87">
        <f>SUM(D13:D16)</f>
        <v>0</v>
      </c>
      <c r="E19" s="88">
        <f>SUM(E13:E16)</f>
        <v>0</v>
      </c>
      <c r="F19" s="89">
        <f>SUM(F16:F18)</f>
        <v>10311000</v>
      </c>
    </row>
    <row r="20" spans="1:9" ht="15.75" x14ac:dyDescent="0.25">
      <c r="A20" s="92"/>
      <c r="B20" s="27"/>
      <c r="C20" s="27"/>
      <c r="D20" s="41"/>
      <c r="E20" s="41"/>
      <c r="F20" s="41"/>
      <c r="G20" s="93"/>
    </row>
    <row r="21" spans="1:9" ht="16.5" thickBot="1" x14ac:dyDescent="0.3">
      <c r="A21" s="27"/>
      <c r="B21" s="27"/>
      <c r="C21" s="9"/>
      <c r="D21" s="41"/>
      <c r="E21" s="41"/>
      <c r="F21" s="41"/>
    </row>
    <row r="22" spans="1:9" s="1" customFormat="1" ht="63" x14ac:dyDescent="0.25">
      <c r="A22" s="60" t="s">
        <v>0</v>
      </c>
      <c r="B22" s="61" t="s">
        <v>1</v>
      </c>
      <c r="C22" s="62" t="s">
        <v>2</v>
      </c>
      <c r="D22" s="63" t="s">
        <v>3</v>
      </c>
      <c r="E22" s="63" t="s">
        <v>4</v>
      </c>
      <c r="F22" s="64" t="s">
        <v>9</v>
      </c>
    </row>
    <row r="23" spans="1:9" s="1" customFormat="1" ht="21" customHeight="1" x14ac:dyDescent="0.25">
      <c r="A23" s="114" t="s">
        <v>73</v>
      </c>
      <c r="B23" s="115"/>
      <c r="C23" s="115"/>
      <c r="D23" s="115"/>
      <c r="E23" s="115"/>
      <c r="F23" s="116"/>
    </row>
    <row r="24" spans="1:9" ht="15.75" x14ac:dyDescent="0.25">
      <c r="A24" s="29">
        <v>22</v>
      </c>
      <c r="B24" s="16" t="s">
        <v>34</v>
      </c>
      <c r="C24" s="3">
        <v>5112</v>
      </c>
      <c r="D24" s="31">
        <v>2200000</v>
      </c>
      <c r="E24" s="31">
        <v>334000</v>
      </c>
      <c r="F24" s="40">
        <v>0</v>
      </c>
    </row>
    <row r="25" spans="1:9" ht="15.75" x14ac:dyDescent="0.25">
      <c r="A25" s="29">
        <v>23</v>
      </c>
      <c r="B25" s="16" t="s">
        <v>35</v>
      </c>
      <c r="C25" s="3">
        <v>5113</v>
      </c>
      <c r="D25" s="31">
        <v>2800000</v>
      </c>
      <c r="E25" s="31">
        <v>1600000</v>
      </c>
      <c r="F25" s="40">
        <v>0</v>
      </c>
    </row>
    <row r="26" spans="1:9" ht="15.75" x14ac:dyDescent="0.25">
      <c r="A26" s="29">
        <v>24</v>
      </c>
      <c r="B26" s="16" t="s">
        <v>11</v>
      </c>
      <c r="C26" s="3">
        <v>5122</v>
      </c>
      <c r="D26" s="31">
        <v>200000</v>
      </c>
      <c r="E26" s="31">
        <v>198000</v>
      </c>
      <c r="F26" s="40">
        <v>2000000</v>
      </c>
      <c r="G26" s="4"/>
      <c r="H26" s="4"/>
      <c r="I26" s="4"/>
    </row>
    <row r="27" spans="1:9" ht="15.75" x14ac:dyDescent="0.25">
      <c r="A27" s="29">
        <v>25</v>
      </c>
      <c r="B27" s="16" t="s">
        <v>48</v>
      </c>
      <c r="C27" s="3">
        <v>5129</v>
      </c>
      <c r="D27" s="31">
        <v>760000</v>
      </c>
      <c r="E27" s="31">
        <v>752000</v>
      </c>
      <c r="F27" s="40">
        <v>500000</v>
      </c>
      <c r="G27" s="4"/>
      <c r="H27" s="4"/>
      <c r="I27" s="4"/>
    </row>
    <row r="28" spans="1:9" ht="15.75" x14ac:dyDescent="0.25">
      <c r="A28" s="29">
        <v>26</v>
      </c>
      <c r="B28" s="16" t="s">
        <v>36</v>
      </c>
      <c r="C28" s="3">
        <v>5134</v>
      </c>
      <c r="D28" s="31">
        <v>100000</v>
      </c>
      <c r="E28" s="31">
        <v>0</v>
      </c>
      <c r="F28" s="40">
        <v>100000</v>
      </c>
    </row>
    <row r="29" spans="1:9" ht="30.75" thickBot="1" x14ac:dyDescent="0.3">
      <c r="A29" s="29">
        <v>27</v>
      </c>
      <c r="B29" s="17" t="s">
        <v>49</v>
      </c>
      <c r="C29" s="3">
        <v>5241</v>
      </c>
      <c r="D29" s="44">
        <v>2080000</v>
      </c>
      <c r="E29" s="44">
        <v>847000</v>
      </c>
      <c r="F29" s="35">
        <v>0</v>
      </c>
    </row>
    <row r="30" spans="1:9" ht="16.5" thickBot="1" x14ac:dyDescent="0.3">
      <c r="A30" s="112" t="s">
        <v>7</v>
      </c>
      <c r="B30" s="113"/>
      <c r="C30" s="30"/>
      <c r="D30" s="33">
        <f t="shared" ref="D30:E30" si="0">SUM(D24:D29)</f>
        <v>8140000</v>
      </c>
      <c r="E30" s="33">
        <f t="shared" si="0"/>
        <v>3731000</v>
      </c>
      <c r="F30" s="33">
        <f>SUM(F24:F29)</f>
        <v>2600000</v>
      </c>
    </row>
    <row r="31" spans="1:9" ht="15.75" x14ac:dyDescent="0.25">
      <c r="A31" s="27"/>
      <c r="B31" s="27"/>
      <c r="C31" s="9"/>
      <c r="D31" s="41"/>
      <c r="E31" s="41"/>
      <c r="F31" s="41"/>
    </row>
    <row r="33" spans="1:9" ht="16.5" thickBot="1" x14ac:dyDescent="0.3">
      <c r="A33" s="27"/>
      <c r="B33" s="65"/>
      <c r="C33" s="8"/>
      <c r="D33" s="57"/>
      <c r="E33" s="58"/>
      <c r="F33" s="59"/>
      <c r="H33" s="80"/>
    </row>
    <row r="34" spans="1:9" s="1" customFormat="1" ht="63" x14ac:dyDescent="0.25">
      <c r="A34" s="60" t="s">
        <v>0</v>
      </c>
      <c r="B34" s="61" t="s">
        <v>1</v>
      </c>
      <c r="C34" s="62" t="s">
        <v>2</v>
      </c>
      <c r="D34" s="63" t="s">
        <v>3</v>
      </c>
      <c r="E34" s="63" t="s">
        <v>4</v>
      </c>
      <c r="F34" s="64" t="s">
        <v>9</v>
      </c>
      <c r="H34" s="78"/>
    </row>
    <row r="35" spans="1:9" s="1" customFormat="1" ht="21" customHeight="1" x14ac:dyDescent="0.25">
      <c r="A35" s="114" t="s">
        <v>83</v>
      </c>
      <c r="B35" s="115"/>
      <c r="C35" s="115"/>
      <c r="D35" s="115"/>
      <c r="E35" s="115"/>
      <c r="F35" s="116"/>
      <c r="H35" s="78"/>
    </row>
    <row r="36" spans="1:9" x14ac:dyDescent="0.25">
      <c r="A36" s="28">
        <v>14</v>
      </c>
      <c r="B36" s="16" t="s">
        <v>34</v>
      </c>
      <c r="C36" s="3">
        <v>5112</v>
      </c>
      <c r="D36" s="31">
        <v>500000</v>
      </c>
      <c r="E36" s="31">
        <v>0</v>
      </c>
      <c r="F36" s="40">
        <v>0</v>
      </c>
      <c r="H36" s="80"/>
    </row>
    <row r="37" spans="1:9" x14ac:dyDescent="0.25">
      <c r="A37" s="28">
        <v>15</v>
      </c>
      <c r="B37" s="16" t="s">
        <v>35</v>
      </c>
      <c r="C37" s="3">
        <v>5113</v>
      </c>
      <c r="D37" s="31">
        <v>12715000</v>
      </c>
      <c r="E37" s="31">
        <v>11211400</v>
      </c>
      <c r="F37" s="40">
        <v>20600000</v>
      </c>
      <c r="H37" s="80"/>
    </row>
    <row r="38" spans="1:9" x14ac:dyDescent="0.25">
      <c r="A38" s="28">
        <v>16</v>
      </c>
      <c r="B38" s="16" t="s">
        <v>11</v>
      </c>
      <c r="C38" s="3">
        <v>5122</v>
      </c>
      <c r="D38" s="31">
        <v>390000</v>
      </c>
      <c r="E38" s="31">
        <v>140000</v>
      </c>
      <c r="F38" s="40">
        <v>8843000</v>
      </c>
      <c r="G38" s="4"/>
      <c r="H38" s="81"/>
      <c r="I38" s="4"/>
    </row>
    <row r="39" spans="1:9" ht="15.75" thickBot="1" x14ac:dyDescent="0.3">
      <c r="A39" s="28">
        <v>17</v>
      </c>
      <c r="B39" s="16" t="s">
        <v>36</v>
      </c>
      <c r="C39" s="3">
        <v>5134</v>
      </c>
      <c r="D39" s="31">
        <v>650000</v>
      </c>
      <c r="E39" s="31">
        <v>600000</v>
      </c>
      <c r="F39" s="40">
        <v>0</v>
      </c>
      <c r="H39" s="80"/>
    </row>
    <row r="40" spans="1:9" ht="16.5" thickBot="1" x14ac:dyDescent="0.3">
      <c r="A40" s="112" t="s">
        <v>7</v>
      </c>
      <c r="B40" s="113"/>
      <c r="C40" s="30"/>
      <c r="D40" s="42">
        <f>SUM(D36:D39)</f>
        <v>14255000</v>
      </c>
      <c r="E40" s="43">
        <f>SUM(E36:E39)</f>
        <v>11951400</v>
      </c>
      <c r="F40" s="33">
        <f>SUM(F36:F39)</f>
        <v>29443000</v>
      </c>
      <c r="H40" s="80"/>
    </row>
    <row r="41" spans="1:9" ht="15.75" x14ac:dyDescent="0.25">
      <c r="A41" s="27"/>
      <c r="B41" s="65"/>
      <c r="C41" s="8"/>
      <c r="D41" s="57"/>
      <c r="E41" s="58"/>
      <c r="F41" s="59"/>
      <c r="H41" s="80"/>
    </row>
    <row r="42" spans="1:9" ht="15.75" x14ac:dyDescent="0.25">
      <c r="A42" s="27"/>
      <c r="B42" s="65"/>
      <c r="C42" s="8"/>
      <c r="D42" s="57"/>
      <c r="E42" s="58"/>
      <c r="F42" s="59"/>
      <c r="H42" s="80"/>
    </row>
    <row r="43" spans="1:9" ht="15.75" x14ac:dyDescent="0.25">
      <c r="A43" s="27"/>
      <c r="B43" s="65"/>
      <c r="C43" s="8"/>
      <c r="D43" s="57"/>
      <c r="E43" s="58"/>
      <c r="F43" s="59"/>
      <c r="H43" s="80"/>
    </row>
    <row r="44" spans="1:9" ht="16.5" thickBot="1" x14ac:dyDescent="0.3">
      <c r="A44" s="27"/>
      <c r="B44" s="65"/>
      <c r="C44" s="8"/>
      <c r="D44" s="57"/>
      <c r="E44" s="58"/>
      <c r="F44" s="59"/>
      <c r="H44" s="80"/>
    </row>
    <row r="45" spans="1:9" s="1" customFormat="1" ht="63" x14ac:dyDescent="0.25">
      <c r="A45" s="60" t="s">
        <v>0</v>
      </c>
      <c r="B45" s="61" t="s">
        <v>1</v>
      </c>
      <c r="C45" s="62" t="s">
        <v>2</v>
      </c>
      <c r="D45" s="63" t="s">
        <v>3</v>
      </c>
      <c r="E45" s="63" t="s">
        <v>4</v>
      </c>
      <c r="F45" s="64" t="s">
        <v>9</v>
      </c>
      <c r="H45" s="78"/>
    </row>
    <row r="46" spans="1:9" s="1" customFormat="1" ht="21" customHeight="1" x14ac:dyDescent="0.25">
      <c r="A46" s="114" t="s">
        <v>85</v>
      </c>
      <c r="B46" s="115"/>
      <c r="C46" s="115"/>
      <c r="D46" s="115"/>
      <c r="E46" s="115"/>
      <c r="F46" s="116"/>
      <c r="H46" s="78"/>
    </row>
    <row r="47" spans="1:9" ht="16.5" thickBot="1" x14ac:dyDescent="0.3">
      <c r="A47" s="27"/>
      <c r="B47" s="65" t="s">
        <v>11</v>
      </c>
      <c r="C47" s="8">
        <v>5122</v>
      </c>
      <c r="D47" s="57"/>
      <c r="E47" s="58"/>
      <c r="F47" s="59">
        <v>660000</v>
      </c>
      <c r="H47" s="80"/>
    </row>
    <row r="48" spans="1:9" ht="16.5" thickBot="1" x14ac:dyDescent="0.3">
      <c r="A48" s="112" t="s">
        <v>7</v>
      </c>
      <c r="B48" s="113"/>
      <c r="C48" s="30"/>
      <c r="D48" s="42">
        <f>SUM(D47)</f>
        <v>0</v>
      </c>
      <c r="E48" s="43">
        <f>SUM(E47)</f>
        <v>0</v>
      </c>
      <c r="F48" s="33">
        <f>SUM(F47)</f>
        <v>660000</v>
      </c>
      <c r="H48" s="80"/>
    </row>
    <row r="49" spans="1:8" ht="15.75" x14ac:dyDescent="0.25">
      <c r="A49" s="27"/>
      <c r="B49" s="65"/>
      <c r="C49" s="8"/>
      <c r="D49" s="57"/>
      <c r="E49" s="58"/>
      <c r="F49" s="59"/>
      <c r="H49" s="80"/>
    </row>
    <row r="50" spans="1:8" ht="16.5" thickBot="1" x14ac:dyDescent="0.3">
      <c r="A50" s="27"/>
      <c r="B50" s="65"/>
      <c r="C50" s="8"/>
      <c r="D50" s="57"/>
      <c r="E50" s="58"/>
      <c r="F50" s="59"/>
      <c r="H50" s="80"/>
    </row>
    <row r="51" spans="1:8" s="1" customFormat="1" ht="63" x14ac:dyDescent="0.25">
      <c r="A51" s="60" t="s">
        <v>0</v>
      </c>
      <c r="B51" s="61" t="s">
        <v>1</v>
      </c>
      <c r="C51" s="62" t="s">
        <v>2</v>
      </c>
      <c r="D51" s="63" t="s">
        <v>3</v>
      </c>
      <c r="E51" s="63" t="s">
        <v>4</v>
      </c>
      <c r="F51" s="64" t="s">
        <v>9</v>
      </c>
      <c r="H51" s="78"/>
    </row>
    <row r="52" spans="1:8" s="1" customFormat="1" ht="21" customHeight="1" x14ac:dyDescent="0.25">
      <c r="A52" s="114" t="s">
        <v>87</v>
      </c>
      <c r="B52" s="115"/>
      <c r="C52" s="115"/>
      <c r="D52" s="115"/>
      <c r="E52" s="115"/>
      <c r="F52" s="116"/>
      <c r="H52" s="78"/>
    </row>
    <row r="53" spans="1:8" ht="16.5" thickBot="1" x14ac:dyDescent="0.3">
      <c r="A53" s="27"/>
      <c r="B53" s="65" t="s">
        <v>11</v>
      </c>
      <c r="C53" s="8">
        <v>5122</v>
      </c>
      <c r="D53" s="57">
        <v>0</v>
      </c>
      <c r="E53" s="58">
        <v>0</v>
      </c>
      <c r="F53" s="59">
        <v>116000</v>
      </c>
      <c r="H53" s="80"/>
    </row>
    <row r="54" spans="1:8" ht="16.5" thickBot="1" x14ac:dyDescent="0.3">
      <c r="A54" s="112" t="s">
        <v>7</v>
      </c>
      <c r="B54" s="113"/>
      <c r="C54" s="30"/>
      <c r="D54" s="42">
        <f>SUM(D53)</f>
        <v>0</v>
      </c>
      <c r="E54" s="43">
        <f>SUM(E53)</f>
        <v>0</v>
      </c>
      <c r="F54" s="33">
        <f>SUM(F53)</f>
        <v>116000</v>
      </c>
      <c r="H54" s="80"/>
    </row>
    <row r="55" spans="1:8" ht="15.75" x14ac:dyDescent="0.25">
      <c r="A55" s="27"/>
      <c r="B55" s="65"/>
      <c r="C55" s="8"/>
      <c r="D55" s="57"/>
      <c r="E55" s="58"/>
      <c r="F55" s="59"/>
      <c r="H55" s="80"/>
    </row>
    <row r="56" spans="1:8" ht="16.5" thickBot="1" x14ac:dyDescent="0.3">
      <c r="A56" s="27"/>
      <c r="B56" s="65"/>
      <c r="C56" s="8"/>
      <c r="D56" s="57"/>
      <c r="E56" s="58"/>
      <c r="F56" s="59"/>
      <c r="H56" s="80"/>
    </row>
    <row r="57" spans="1:8" ht="16.5" thickBot="1" x14ac:dyDescent="0.3">
      <c r="A57" s="27"/>
      <c r="B57" s="74">
        <v>37660</v>
      </c>
      <c r="C57" s="75"/>
      <c r="D57" s="42">
        <f>D54+D48+D40</f>
        <v>14255000</v>
      </c>
      <c r="E57" s="43">
        <f t="shared" ref="E57:F57" si="1">E54+E48+E40</f>
        <v>11951400</v>
      </c>
      <c r="F57" s="33">
        <f t="shared" si="1"/>
        <v>30219000</v>
      </c>
      <c r="H57" s="80"/>
    </row>
    <row r="58" spans="1:8" ht="15.75" x14ac:dyDescent="0.25">
      <c r="A58" s="27"/>
      <c r="B58" s="65"/>
      <c r="C58" s="8"/>
      <c r="D58" s="57"/>
      <c r="E58" s="58"/>
      <c r="F58" s="59"/>
      <c r="H58" s="80"/>
    </row>
    <row r="59" spans="1:8" ht="15.75" x14ac:dyDescent="0.25">
      <c r="A59" s="27"/>
      <c r="B59" s="65"/>
      <c r="C59" s="8"/>
      <c r="D59" s="57"/>
      <c r="E59" s="58"/>
      <c r="F59" s="59"/>
      <c r="H59" s="80"/>
    </row>
    <row r="60" spans="1:8" ht="16.5" thickBot="1" x14ac:dyDescent="0.3">
      <c r="A60" s="27"/>
      <c r="B60" s="65"/>
      <c r="C60" s="8"/>
      <c r="D60" s="57"/>
      <c r="E60" s="58"/>
      <c r="F60" s="59"/>
      <c r="H60" s="80"/>
    </row>
    <row r="61" spans="1:8" s="1" customFormat="1" ht="63" x14ac:dyDescent="0.25">
      <c r="A61" s="60" t="s">
        <v>0</v>
      </c>
      <c r="B61" s="61" t="s">
        <v>1</v>
      </c>
      <c r="C61" s="62" t="s">
        <v>2</v>
      </c>
      <c r="D61" s="63" t="s">
        <v>3</v>
      </c>
      <c r="E61" s="63" t="s">
        <v>4</v>
      </c>
      <c r="F61" s="64" t="s">
        <v>9</v>
      </c>
      <c r="H61" s="78"/>
    </row>
    <row r="62" spans="1:8" s="1" customFormat="1" ht="21" customHeight="1" x14ac:dyDescent="0.25">
      <c r="A62" s="114" t="s">
        <v>89</v>
      </c>
      <c r="B62" s="115"/>
      <c r="C62" s="115"/>
      <c r="D62" s="115"/>
      <c r="E62" s="115"/>
      <c r="F62" s="116"/>
      <c r="H62" s="78"/>
    </row>
    <row r="63" spans="1:8" ht="15.75" x14ac:dyDescent="0.25">
      <c r="A63" s="90">
        <v>1</v>
      </c>
      <c r="B63" s="90" t="s">
        <v>35</v>
      </c>
      <c r="C63" s="3">
        <v>5113</v>
      </c>
      <c r="D63" s="91">
        <v>0</v>
      </c>
      <c r="E63" s="91">
        <v>0</v>
      </c>
      <c r="F63" s="91">
        <v>2000000</v>
      </c>
      <c r="H63" s="80"/>
    </row>
    <row r="64" spans="1:8" ht="15.75" x14ac:dyDescent="0.25">
      <c r="A64" s="90">
        <v>2</v>
      </c>
      <c r="B64" s="90" t="s">
        <v>11</v>
      </c>
      <c r="C64" s="3">
        <v>5122</v>
      </c>
      <c r="D64" s="91"/>
      <c r="E64" s="91"/>
      <c r="F64" s="91">
        <v>1500000</v>
      </c>
      <c r="H64" s="80"/>
    </row>
    <row r="65" spans="1:8" ht="15.75" x14ac:dyDescent="0.25">
      <c r="A65" s="90">
        <v>3</v>
      </c>
      <c r="B65" s="90" t="s">
        <v>90</v>
      </c>
      <c r="C65" s="3">
        <v>5129</v>
      </c>
      <c r="D65" s="91"/>
      <c r="E65" s="91"/>
      <c r="F65" s="91">
        <v>100000</v>
      </c>
      <c r="H65" s="80"/>
    </row>
    <row r="66" spans="1:8" ht="16.5" thickBot="1" x14ac:dyDescent="0.3">
      <c r="A66" s="117" t="s">
        <v>7</v>
      </c>
      <c r="B66" s="118"/>
      <c r="C66" s="86"/>
      <c r="D66" s="87">
        <f>SUM(D63)</f>
        <v>0</v>
      </c>
      <c r="E66" s="88">
        <f>SUM(E63)</f>
        <v>0</v>
      </c>
      <c r="F66" s="89">
        <f>SUM(F63:F65)</f>
        <v>3600000</v>
      </c>
      <c r="H66" s="80"/>
    </row>
    <row r="67" spans="1:8" ht="15.75" x14ac:dyDescent="0.25">
      <c r="A67" s="27"/>
      <c r="B67" s="65"/>
      <c r="C67" s="8"/>
      <c r="D67" s="57"/>
      <c r="E67" s="58"/>
      <c r="F67" s="59"/>
      <c r="H67" s="80"/>
    </row>
    <row r="68" spans="1:8" ht="16.5" thickBot="1" x14ac:dyDescent="0.3">
      <c r="A68" s="27"/>
      <c r="B68" s="65"/>
      <c r="C68" s="8"/>
      <c r="D68" s="57"/>
      <c r="E68" s="58"/>
      <c r="F68" s="59"/>
      <c r="H68" s="80"/>
    </row>
    <row r="69" spans="1:8" s="1" customFormat="1" ht="63" x14ac:dyDescent="0.25">
      <c r="A69" s="60" t="s">
        <v>0</v>
      </c>
      <c r="B69" s="61" t="s">
        <v>1</v>
      </c>
      <c r="C69" s="62" t="s">
        <v>2</v>
      </c>
      <c r="D69" s="63" t="s">
        <v>3</v>
      </c>
      <c r="E69" s="63" t="s">
        <v>4</v>
      </c>
      <c r="F69" s="64" t="s">
        <v>9</v>
      </c>
      <c r="H69" s="78"/>
    </row>
    <row r="70" spans="1:8" s="1" customFormat="1" ht="21" customHeight="1" x14ac:dyDescent="0.25">
      <c r="A70" s="114" t="s">
        <v>92</v>
      </c>
      <c r="B70" s="115"/>
      <c r="C70" s="115"/>
      <c r="D70" s="115"/>
      <c r="E70" s="115"/>
      <c r="F70" s="116"/>
      <c r="H70" s="78"/>
    </row>
    <row r="71" spans="1:8" ht="15.75" x14ac:dyDescent="0.25">
      <c r="A71" s="90">
        <v>1</v>
      </c>
      <c r="B71" s="90" t="s">
        <v>11</v>
      </c>
      <c r="C71" s="3">
        <v>5122</v>
      </c>
      <c r="D71" s="91">
        <v>0</v>
      </c>
      <c r="E71" s="91">
        <v>0</v>
      </c>
      <c r="F71" s="91">
        <v>2380000</v>
      </c>
      <c r="H71" s="80"/>
    </row>
    <row r="72" spans="1:8" ht="15.75" x14ac:dyDescent="0.25">
      <c r="A72" s="90">
        <v>2</v>
      </c>
      <c r="B72" s="90" t="s">
        <v>90</v>
      </c>
      <c r="C72" s="3">
        <v>5129</v>
      </c>
      <c r="D72" s="91"/>
      <c r="E72" s="91"/>
      <c r="F72" s="91">
        <v>350000</v>
      </c>
      <c r="H72" s="80"/>
    </row>
    <row r="73" spans="1:8" ht="16.5" thickBot="1" x14ac:dyDescent="0.3">
      <c r="A73" s="117" t="s">
        <v>7</v>
      </c>
      <c r="B73" s="118"/>
      <c r="C73" s="86"/>
      <c r="D73" s="87">
        <f>SUM(D71)</f>
        <v>0</v>
      </c>
      <c r="E73" s="88">
        <f>SUM(E71)</f>
        <v>0</v>
      </c>
      <c r="F73" s="89">
        <f>SUM(F71:F72)</f>
        <v>2730000</v>
      </c>
      <c r="H73" s="80"/>
    </row>
    <row r="74" spans="1:8" ht="15.75" x14ac:dyDescent="0.25">
      <c r="A74" s="27"/>
      <c r="B74" s="65"/>
      <c r="C74" s="8"/>
      <c r="D74" s="57"/>
      <c r="E74" s="58"/>
      <c r="F74" s="59"/>
      <c r="H74" s="80"/>
    </row>
    <row r="75" spans="1:8" ht="15.75" x14ac:dyDescent="0.25">
      <c r="A75" s="27"/>
      <c r="B75" s="65"/>
      <c r="C75" s="8"/>
      <c r="D75" s="57"/>
      <c r="E75" s="58"/>
      <c r="F75" s="59"/>
      <c r="H75" s="80"/>
    </row>
    <row r="76" spans="1:8" ht="16.5" thickBot="1" x14ac:dyDescent="0.3">
      <c r="A76" s="27"/>
      <c r="B76" s="65"/>
      <c r="C76" s="8"/>
      <c r="D76" s="57"/>
      <c r="E76" s="58"/>
      <c r="F76" s="59"/>
      <c r="H76" s="80"/>
    </row>
    <row r="77" spans="1:8" s="1" customFormat="1" ht="63" x14ac:dyDescent="0.25">
      <c r="A77" s="60" t="s">
        <v>0</v>
      </c>
      <c r="B77" s="61" t="s">
        <v>1</v>
      </c>
      <c r="C77" s="62" t="s">
        <v>2</v>
      </c>
      <c r="D77" s="63" t="s">
        <v>3</v>
      </c>
      <c r="E77" s="63" t="s">
        <v>4</v>
      </c>
      <c r="F77" s="64" t="s">
        <v>9</v>
      </c>
      <c r="H77" s="78"/>
    </row>
    <row r="78" spans="1:8" s="1" customFormat="1" ht="21" customHeight="1" x14ac:dyDescent="0.25">
      <c r="A78" s="114" t="s">
        <v>94</v>
      </c>
      <c r="B78" s="115"/>
      <c r="C78" s="115"/>
      <c r="D78" s="115"/>
      <c r="E78" s="115"/>
      <c r="F78" s="116"/>
      <c r="H78" s="78"/>
    </row>
    <row r="79" spans="1:8" ht="16.5" thickBot="1" x14ac:dyDescent="0.3">
      <c r="A79" s="27">
        <v>1</v>
      </c>
      <c r="B79" s="90" t="s">
        <v>90</v>
      </c>
      <c r="C79" s="8">
        <v>5129</v>
      </c>
      <c r="D79" s="57">
        <v>0</v>
      </c>
      <c r="E79" s="58">
        <v>0</v>
      </c>
      <c r="F79" s="59">
        <v>200000</v>
      </c>
      <c r="H79" s="80"/>
    </row>
    <row r="80" spans="1:8" ht="16.5" thickBot="1" x14ac:dyDescent="0.3">
      <c r="A80" s="112" t="s">
        <v>7</v>
      </c>
      <c r="B80" s="113"/>
      <c r="C80" s="30"/>
      <c r="D80" s="42">
        <f>SUM(D79)</f>
        <v>0</v>
      </c>
      <c r="E80" s="43">
        <f>SUM(E79)</f>
        <v>0</v>
      </c>
      <c r="F80" s="33">
        <f>SUM(F79)</f>
        <v>200000</v>
      </c>
      <c r="H80" s="80"/>
    </row>
    <row r="81" spans="1:8" ht="15.75" x14ac:dyDescent="0.25">
      <c r="A81" s="27"/>
      <c r="B81" s="65"/>
      <c r="C81" s="8"/>
      <c r="D81" s="57"/>
      <c r="E81" s="58"/>
      <c r="F81" s="59"/>
      <c r="H81" s="80"/>
    </row>
    <row r="82" spans="1:8" ht="15.75" x14ac:dyDescent="0.25">
      <c r="A82" s="27"/>
      <c r="B82" s="65"/>
      <c r="C82" s="8"/>
      <c r="D82" s="57"/>
      <c r="E82" s="58"/>
      <c r="F82" s="59"/>
      <c r="H82" s="80"/>
    </row>
    <row r="83" spans="1:8" ht="16.5" thickBot="1" x14ac:dyDescent="0.3">
      <c r="A83" s="27"/>
      <c r="B83" s="65"/>
      <c r="C83" s="8"/>
      <c r="D83" s="57"/>
      <c r="E83" s="58"/>
      <c r="F83" s="59"/>
      <c r="H83" s="80"/>
    </row>
    <row r="84" spans="1:8" s="1" customFormat="1" ht="63" x14ac:dyDescent="0.25">
      <c r="A84" s="60" t="s">
        <v>0</v>
      </c>
      <c r="B84" s="61" t="s">
        <v>1</v>
      </c>
      <c r="C84" s="62" t="s">
        <v>2</v>
      </c>
      <c r="D84" s="63" t="s">
        <v>3</v>
      </c>
      <c r="E84" s="63" t="s">
        <v>4</v>
      </c>
      <c r="F84" s="64" t="s">
        <v>9</v>
      </c>
      <c r="H84" s="78"/>
    </row>
    <row r="85" spans="1:8" s="1" customFormat="1" ht="21" customHeight="1" x14ac:dyDescent="0.25">
      <c r="A85" s="114" t="s">
        <v>96</v>
      </c>
      <c r="B85" s="115"/>
      <c r="C85" s="115"/>
      <c r="D85" s="115"/>
      <c r="E85" s="115"/>
      <c r="F85" s="116"/>
      <c r="H85" s="78"/>
    </row>
    <row r="86" spans="1:8" ht="16.5" thickBot="1" x14ac:dyDescent="0.3">
      <c r="A86" s="27">
        <v>1</v>
      </c>
      <c r="B86" s="90" t="s">
        <v>90</v>
      </c>
      <c r="C86" s="8">
        <v>5129</v>
      </c>
      <c r="D86" s="57">
        <v>0</v>
      </c>
      <c r="E86" s="58">
        <v>0</v>
      </c>
      <c r="F86" s="59">
        <v>350000</v>
      </c>
      <c r="H86" s="80"/>
    </row>
    <row r="87" spans="1:8" ht="16.5" thickBot="1" x14ac:dyDescent="0.3">
      <c r="A87" s="112" t="s">
        <v>7</v>
      </c>
      <c r="B87" s="113"/>
      <c r="C87" s="30"/>
      <c r="D87" s="42">
        <f>SUM(D86)</f>
        <v>0</v>
      </c>
      <c r="E87" s="43">
        <f>SUM(E86)</f>
        <v>0</v>
      </c>
      <c r="F87" s="33">
        <f>SUM(F86)</f>
        <v>350000</v>
      </c>
      <c r="H87" s="80"/>
    </row>
    <row r="88" spans="1:8" ht="15.75" x14ac:dyDescent="0.25">
      <c r="A88" s="27"/>
      <c r="B88" s="65"/>
      <c r="C88" s="8"/>
      <c r="D88" s="57"/>
      <c r="E88" s="58"/>
      <c r="F88" s="59"/>
      <c r="H88" s="80"/>
    </row>
    <row r="89" spans="1:8" ht="16.5" thickBot="1" x14ac:dyDescent="0.3">
      <c r="A89" s="27"/>
      <c r="B89" s="65"/>
      <c r="C89" s="8"/>
      <c r="D89" s="57"/>
      <c r="E89" s="58"/>
      <c r="F89" s="59"/>
      <c r="H89" s="80"/>
    </row>
    <row r="90" spans="1:8" s="1" customFormat="1" ht="63" x14ac:dyDescent="0.25">
      <c r="A90" s="60" t="s">
        <v>0</v>
      </c>
      <c r="B90" s="61" t="s">
        <v>1</v>
      </c>
      <c r="C90" s="62" t="s">
        <v>2</v>
      </c>
      <c r="D90" s="63" t="s">
        <v>3</v>
      </c>
      <c r="E90" s="63" t="s">
        <v>4</v>
      </c>
      <c r="F90" s="64" t="s">
        <v>9</v>
      </c>
      <c r="H90" s="78"/>
    </row>
    <row r="91" spans="1:8" s="1" customFormat="1" ht="21" customHeight="1" x14ac:dyDescent="0.25">
      <c r="A91" s="114" t="s">
        <v>98</v>
      </c>
      <c r="B91" s="115"/>
      <c r="C91" s="115"/>
      <c r="D91" s="115"/>
      <c r="E91" s="115"/>
      <c r="F91" s="116"/>
      <c r="H91" s="78"/>
    </row>
    <row r="92" spans="1:8" ht="16.5" thickBot="1" x14ac:dyDescent="0.3">
      <c r="A92" s="27">
        <v>1</v>
      </c>
      <c r="B92" s="90" t="s">
        <v>11</v>
      </c>
      <c r="C92" s="8">
        <v>5122</v>
      </c>
      <c r="D92" s="57">
        <v>0</v>
      </c>
      <c r="E92" s="58">
        <v>0</v>
      </c>
      <c r="F92" s="59">
        <v>2000000</v>
      </c>
      <c r="H92" s="80"/>
    </row>
    <row r="93" spans="1:8" ht="16.5" thickBot="1" x14ac:dyDescent="0.3">
      <c r="A93" s="112" t="s">
        <v>7</v>
      </c>
      <c r="B93" s="113"/>
      <c r="C93" s="30"/>
      <c r="D93" s="42">
        <f>SUM(D92)</f>
        <v>0</v>
      </c>
      <c r="E93" s="43">
        <f>SUM(E92)</f>
        <v>0</v>
      </c>
      <c r="F93" s="33">
        <f>SUM(F92)</f>
        <v>2000000</v>
      </c>
      <c r="H93" s="80"/>
    </row>
    <row r="94" spans="1:8" ht="15.75" x14ac:dyDescent="0.25">
      <c r="A94" s="27"/>
      <c r="B94" s="65"/>
      <c r="C94" s="8"/>
      <c r="D94" s="57"/>
      <c r="E94" s="58"/>
      <c r="F94" s="59"/>
      <c r="H94" s="80"/>
    </row>
    <row r="95" spans="1:8" ht="15.75" x14ac:dyDescent="0.25">
      <c r="A95" s="27"/>
      <c r="B95" s="65"/>
      <c r="C95" s="8"/>
      <c r="D95" s="57"/>
      <c r="E95" s="58"/>
      <c r="F95" s="59"/>
      <c r="H95" s="80"/>
    </row>
    <row r="96" spans="1:8" ht="16.5" thickBot="1" x14ac:dyDescent="0.3">
      <c r="A96" s="27"/>
      <c r="B96" s="65"/>
      <c r="C96" s="8"/>
      <c r="D96" s="57"/>
      <c r="E96" s="58"/>
      <c r="F96" s="59"/>
      <c r="H96" s="80"/>
    </row>
    <row r="97" spans="1:8" s="1" customFormat="1" ht="63" x14ac:dyDescent="0.25">
      <c r="A97" s="60" t="s">
        <v>0</v>
      </c>
      <c r="B97" s="61" t="s">
        <v>1</v>
      </c>
      <c r="C97" s="62" t="s">
        <v>2</v>
      </c>
      <c r="D97" s="63" t="s">
        <v>3</v>
      </c>
      <c r="E97" s="63" t="s">
        <v>4</v>
      </c>
      <c r="F97" s="64" t="s">
        <v>9</v>
      </c>
      <c r="H97" s="78"/>
    </row>
    <row r="98" spans="1:8" s="1" customFormat="1" ht="21" customHeight="1" x14ac:dyDescent="0.25">
      <c r="A98" s="114" t="s">
        <v>100</v>
      </c>
      <c r="B98" s="115"/>
      <c r="C98" s="115"/>
      <c r="D98" s="115"/>
      <c r="E98" s="115"/>
      <c r="F98" s="116"/>
      <c r="H98" s="78"/>
    </row>
    <row r="99" spans="1:8" ht="16.5" thickBot="1" x14ac:dyDescent="0.3">
      <c r="A99" s="27"/>
      <c r="B99" s="65" t="s">
        <v>11</v>
      </c>
      <c r="C99" s="8">
        <v>5122</v>
      </c>
      <c r="D99" s="57">
        <v>0</v>
      </c>
      <c r="E99" s="58">
        <v>0</v>
      </c>
      <c r="F99" s="59">
        <v>400000</v>
      </c>
      <c r="H99" s="80"/>
    </row>
    <row r="100" spans="1:8" ht="16.5" thickBot="1" x14ac:dyDescent="0.3">
      <c r="A100" s="112" t="s">
        <v>7</v>
      </c>
      <c r="B100" s="113"/>
      <c r="C100" s="30"/>
      <c r="D100" s="42">
        <f>SUM(D99)</f>
        <v>0</v>
      </c>
      <c r="E100" s="43">
        <f>SUM(E99)</f>
        <v>0</v>
      </c>
      <c r="F100" s="33">
        <f>SUM(F99)</f>
        <v>400000</v>
      </c>
      <c r="H100" s="80"/>
    </row>
    <row r="101" spans="1:8" ht="15.75" x14ac:dyDescent="0.25">
      <c r="A101" s="27"/>
      <c r="B101" s="65"/>
      <c r="C101" s="8"/>
      <c r="D101" s="57"/>
      <c r="E101" s="58"/>
      <c r="F101" s="59"/>
      <c r="H101" s="80"/>
    </row>
    <row r="102" spans="1:8" ht="16.5" thickBot="1" x14ac:dyDescent="0.3">
      <c r="A102" s="27"/>
      <c r="B102" s="65"/>
      <c r="C102" s="8"/>
      <c r="D102" s="57"/>
      <c r="E102" s="58"/>
      <c r="F102" s="59"/>
      <c r="H102" s="80"/>
    </row>
    <row r="103" spans="1:8" ht="16.5" thickBot="1" x14ac:dyDescent="0.3">
      <c r="A103" s="27"/>
      <c r="B103" s="77"/>
      <c r="C103" s="75"/>
      <c r="D103" s="42">
        <f>D100+D93+D87+D80+D73+D66</f>
        <v>0</v>
      </c>
      <c r="E103" s="43">
        <f t="shared" ref="E103:F103" si="2">E100+E93+E87+E80+E73+E66</f>
        <v>0</v>
      </c>
      <c r="F103" s="33">
        <f t="shared" si="2"/>
        <v>9280000</v>
      </c>
      <c r="H103" s="80"/>
    </row>
    <row r="104" spans="1:8" ht="15.75" x14ac:dyDescent="0.25">
      <c r="A104" s="27"/>
      <c r="B104" s="65"/>
      <c r="C104" s="8"/>
      <c r="D104" s="57"/>
      <c r="E104" s="58"/>
      <c r="F104" s="59"/>
      <c r="H104" s="80"/>
    </row>
    <row r="105" spans="1:8" ht="16.5" thickBot="1" x14ac:dyDescent="0.3">
      <c r="A105" s="27"/>
      <c r="B105" s="65"/>
      <c r="C105" s="8"/>
      <c r="D105" s="57"/>
      <c r="E105" s="58"/>
      <c r="F105" s="59"/>
      <c r="H105" s="80"/>
    </row>
    <row r="106" spans="1:8" s="1" customFormat="1" ht="63" x14ac:dyDescent="0.25">
      <c r="A106" s="60" t="s">
        <v>0</v>
      </c>
      <c r="B106" s="61" t="s">
        <v>1</v>
      </c>
      <c r="C106" s="62" t="s">
        <v>2</v>
      </c>
      <c r="D106" s="63" t="s">
        <v>3</v>
      </c>
      <c r="E106" s="63" t="s">
        <v>4</v>
      </c>
      <c r="F106" s="64" t="s">
        <v>9</v>
      </c>
      <c r="H106" s="78"/>
    </row>
    <row r="107" spans="1:8" s="1" customFormat="1" ht="21" customHeight="1" x14ac:dyDescent="0.25">
      <c r="A107" s="114" t="s">
        <v>102</v>
      </c>
      <c r="B107" s="115"/>
      <c r="C107" s="115"/>
      <c r="D107" s="115"/>
      <c r="E107" s="115"/>
      <c r="F107" s="116"/>
      <c r="H107" s="78"/>
    </row>
    <row r="108" spans="1:8" ht="15.75" x14ac:dyDescent="0.25">
      <c r="A108" s="27"/>
      <c r="B108" s="65" t="s">
        <v>11</v>
      </c>
      <c r="C108" s="8">
        <v>5122</v>
      </c>
      <c r="D108" s="57">
        <v>0</v>
      </c>
      <c r="E108" s="58">
        <v>0</v>
      </c>
      <c r="F108" s="59">
        <v>1800000</v>
      </c>
      <c r="H108" s="80"/>
    </row>
    <row r="109" spans="1:8" ht="16.5" thickBot="1" x14ac:dyDescent="0.3">
      <c r="A109" s="27"/>
      <c r="B109" s="65" t="s">
        <v>90</v>
      </c>
      <c r="C109" s="8">
        <v>5129</v>
      </c>
      <c r="D109" s="57"/>
      <c r="E109" s="58"/>
      <c r="F109" s="59">
        <v>1200000</v>
      </c>
      <c r="H109" s="80"/>
    </row>
    <row r="110" spans="1:8" ht="16.5" thickBot="1" x14ac:dyDescent="0.3">
      <c r="A110" s="112" t="s">
        <v>7</v>
      </c>
      <c r="B110" s="113"/>
      <c r="C110" s="30"/>
      <c r="D110" s="42">
        <f>SUM(D108)</f>
        <v>0</v>
      </c>
      <c r="E110" s="43">
        <f>SUM(E108)</f>
        <v>0</v>
      </c>
      <c r="F110" s="33">
        <f>SUM(F108:F109)</f>
        <v>3000000</v>
      </c>
      <c r="H110" s="80"/>
    </row>
    <row r="111" spans="1:8" ht="16.5" thickBot="1" x14ac:dyDescent="0.3">
      <c r="A111" s="27"/>
      <c r="B111" s="65"/>
      <c r="C111" s="8"/>
      <c r="D111" s="57"/>
      <c r="E111" s="58"/>
      <c r="F111" s="59"/>
      <c r="H111" s="80"/>
    </row>
    <row r="112" spans="1:8" s="1" customFormat="1" ht="63" x14ac:dyDescent="0.25">
      <c r="A112" s="60" t="s">
        <v>0</v>
      </c>
      <c r="B112" s="61" t="s">
        <v>1</v>
      </c>
      <c r="C112" s="62" t="s">
        <v>2</v>
      </c>
      <c r="D112" s="63" t="s">
        <v>3</v>
      </c>
      <c r="E112" s="63" t="s">
        <v>4</v>
      </c>
      <c r="F112" s="64" t="s">
        <v>9</v>
      </c>
      <c r="H112" s="78"/>
    </row>
    <row r="113" spans="1:8" s="1" customFormat="1" ht="21" customHeight="1" x14ac:dyDescent="0.25">
      <c r="A113" s="114" t="s">
        <v>118</v>
      </c>
      <c r="B113" s="115"/>
      <c r="C113" s="115"/>
      <c r="D113" s="115"/>
      <c r="E113" s="115"/>
      <c r="F113" s="116"/>
      <c r="H113" s="78"/>
    </row>
    <row r="114" spans="1:8" ht="16.5" thickBot="1" x14ac:dyDescent="0.3">
      <c r="A114" s="27"/>
      <c r="B114" s="65" t="s">
        <v>116</v>
      </c>
      <c r="C114" s="8">
        <v>5129</v>
      </c>
      <c r="D114" s="57">
        <v>0</v>
      </c>
      <c r="E114" s="58">
        <v>0</v>
      </c>
      <c r="F114" s="59">
        <v>2000000</v>
      </c>
      <c r="H114" s="80"/>
    </row>
    <row r="115" spans="1:8" ht="16.5" thickBot="1" x14ac:dyDescent="0.3">
      <c r="A115" s="112" t="s">
        <v>7</v>
      </c>
      <c r="B115" s="113"/>
      <c r="C115" s="30"/>
      <c r="D115" s="42">
        <f>SUM(D114)</f>
        <v>0</v>
      </c>
      <c r="E115" s="43">
        <f>SUM(E114)</f>
        <v>0</v>
      </c>
      <c r="F115" s="33">
        <f>SUM(F114)</f>
        <v>2000000</v>
      </c>
      <c r="H115" s="80"/>
    </row>
    <row r="116" spans="1:8" ht="15.75" x14ac:dyDescent="0.25">
      <c r="A116" s="27"/>
      <c r="B116" s="65"/>
      <c r="C116" s="8"/>
      <c r="D116" s="57"/>
      <c r="E116" s="58"/>
      <c r="F116" s="59"/>
      <c r="H116" s="80"/>
    </row>
    <row r="117" spans="1:8" ht="15.75" x14ac:dyDescent="0.25">
      <c r="A117" s="27"/>
      <c r="B117" s="65"/>
      <c r="C117" s="8"/>
      <c r="D117" s="57"/>
      <c r="E117" s="58"/>
      <c r="F117" s="59"/>
      <c r="H117" s="80"/>
    </row>
    <row r="118" spans="1:8" ht="15.75" x14ac:dyDescent="0.25">
      <c r="A118" s="27"/>
      <c r="B118" s="65"/>
      <c r="C118" s="8"/>
      <c r="D118" s="57"/>
      <c r="E118" s="58"/>
      <c r="F118" s="59"/>
      <c r="H118" s="80"/>
    </row>
    <row r="119" spans="1:8" ht="15.75" x14ac:dyDescent="0.25">
      <c r="A119" s="27"/>
      <c r="B119" s="65"/>
      <c r="C119" s="8"/>
      <c r="D119" s="57"/>
      <c r="E119" s="58"/>
      <c r="F119" s="59"/>
      <c r="H119" s="80"/>
    </row>
    <row r="120" spans="1:8" ht="15.75" x14ac:dyDescent="0.25">
      <c r="A120" s="27"/>
      <c r="B120" s="65"/>
      <c r="C120" s="8"/>
      <c r="D120" s="57"/>
      <c r="E120" s="58"/>
      <c r="F120" s="59"/>
      <c r="H120" s="80"/>
    </row>
    <row r="121" spans="1:8" ht="16.5" thickBot="1" x14ac:dyDescent="0.3">
      <c r="A121" s="27"/>
      <c r="B121" s="65"/>
      <c r="C121" s="8"/>
      <c r="D121" s="57"/>
      <c r="E121" s="58"/>
      <c r="F121" s="59"/>
      <c r="H121" s="80"/>
    </row>
    <row r="122" spans="1:8" s="1" customFormat="1" ht="63" x14ac:dyDescent="0.25">
      <c r="A122" s="60" t="s">
        <v>0</v>
      </c>
      <c r="B122" s="61" t="s">
        <v>1</v>
      </c>
      <c r="C122" s="62" t="s">
        <v>2</v>
      </c>
      <c r="D122" s="63" t="s">
        <v>3</v>
      </c>
      <c r="E122" s="63" t="s">
        <v>4</v>
      </c>
      <c r="F122" s="64" t="s">
        <v>9</v>
      </c>
      <c r="H122" s="78"/>
    </row>
    <row r="123" spans="1:8" s="1" customFormat="1" ht="21" customHeight="1" x14ac:dyDescent="0.25">
      <c r="A123" s="114" t="s">
        <v>115</v>
      </c>
      <c r="B123" s="115"/>
      <c r="C123" s="115"/>
      <c r="D123" s="115"/>
      <c r="E123" s="115"/>
      <c r="F123" s="116"/>
      <c r="H123" s="78"/>
    </row>
    <row r="124" spans="1:8" ht="16.5" thickBot="1" x14ac:dyDescent="0.3">
      <c r="A124" s="27"/>
      <c r="B124" s="65" t="s">
        <v>11</v>
      </c>
      <c r="C124" s="8">
        <v>5122</v>
      </c>
      <c r="D124" s="57"/>
      <c r="E124" s="58"/>
      <c r="F124" s="59">
        <v>123000</v>
      </c>
      <c r="H124" s="80"/>
    </row>
    <row r="125" spans="1:8" ht="16.5" thickBot="1" x14ac:dyDescent="0.3">
      <c r="A125" s="112" t="s">
        <v>7</v>
      </c>
      <c r="B125" s="113"/>
      <c r="C125" s="30"/>
      <c r="D125" s="42">
        <f>SUM(D124)</f>
        <v>0</v>
      </c>
      <c r="E125" s="43">
        <f>SUM(E124)</f>
        <v>0</v>
      </c>
      <c r="F125" s="33">
        <f>SUM(F124)</f>
        <v>123000</v>
      </c>
      <c r="H125" s="80"/>
    </row>
    <row r="126" spans="1:8" ht="15.75" x14ac:dyDescent="0.25">
      <c r="A126" s="27"/>
      <c r="B126" s="65"/>
      <c r="C126" s="8"/>
      <c r="D126" s="57"/>
      <c r="E126" s="58"/>
      <c r="F126" s="59"/>
      <c r="H126" s="80"/>
    </row>
    <row r="127" spans="1:8" ht="16.5" thickBot="1" x14ac:dyDescent="0.3">
      <c r="A127" s="27"/>
      <c r="B127" s="65"/>
      <c r="C127" s="8"/>
      <c r="D127" s="57"/>
      <c r="E127" s="58"/>
      <c r="F127" s="59"/>
      <c r="H127" s="80"/>
    </row>
    <row r="128" spans="1:8" ht="16.5" thickBot="1" x14ac:dyDescent="0.3">
      <c r="A128" s="27"/>
      <c r="B128" s="76" t="s">
        <v>75</v>
      </c>
      <c r="C128" s="75"/>
      <c r="D128" s="42">
        <f>D110+D125</f>
        <v>0</v>
      </c>
      <c r="E128" s="43">
        <f t="shared" ref="E128" si="3">E110+E125</f>
        <v>0</v>
      </c>
      <c r="F128" s="33">
        <f>F110+F125</f>
        <v>3123000</v>
      </c>
      <c r="H128" s="80"/>
    </row>
    <row r="129" spans="1:6" ht="16.5" thickBot="1" x14ac:dyDescent="0.3">
      <c r="A129" s="27"/>
      <c r="B129" s="65"/>
      <c r="C129" s="8"/>
      <c r="D129" s="57"/>
      <c r="E129" s="58"/>
      <c r="F129" s="59"/>
    </row>
    <row r="130" spans="1:6" s="1" customFormat="1" ht="63" x14ac:dyDescent="0.25">
      <c r="A130" s="60" t="s">
        <v>0</v>
      </c>
      <c r="B130" s="61" t="s">
        <v>1</v>
      </c>
      <c r="C130" s="62" t="s">
        <v>2</v>
      </c>
      <c r="D130" s="63" t="s">
        <v>3</v>
      </c>
      <c r="E130" s="63" t="s">
        <v>4</v>
      </c>
      <c r="F130" s="64" t="s">
        <v>9</v>
      </c>
    </row>
    <row r="131" spans="1:6" s="1" customFormat="1" ht="21" x14ac:dyDescent="0.25">
      <c r="A131" s="109" t="s">
        <v>51</v>
      </c>
      <c r="B131" s="110"/>
      <c r="C131" s="110"/>
      <c r="D131" s="110"/>
      <c r="E131" s="110"/>
      <c r="F131" s="111"/>
    </row>
    <row r="132" spans="1:6" ht="16.5" thickBot="1" x14ac:dyDescent="0.3">
      <c r="A132" s="21">
        <v>3</v>
      </c>
      <c r="B132" s="16" t="s">
        <v>35</v>
      </c>
      <c r="C132" s="3">
        <v>5113</v>
      </c>
      <c r="D132" s="31">
        <v>56800000</v>
      </c>
      <c r="E132" s="31">
        <v>55840745</v>
      </c>
      <c r="F132" s="37">
        <v>45890000</v>
      </c>
    </row>
    <row r="133" spans="1:6" ht="16.5" thickBot="1" x14ac:dyDescent="0.3">
      <c r="A133" s="112" t="s">
        <v>7</v>
      </c>
      <c r="B133" s="113"/>
      <c r="C133" s="30"/>
      <c r="D133" s="42">
        <f>SUM(D132:D132)</f>
        <v>56800000</v>
      </c>
      <c r="E133" s="43">
        <f>SUM(E132:E132)</f>
        <v>55840745</v>
      </c>
      <c r="F133" s="33">
        <f>SUM(F132:F132)</f>
        <v>45890000</v>
      </c>
    </row>
    <row r="134" spans="1:6" ht="16.5" thickBot="1" x14ac:dyDescent="0.3">
      <c r="A134" s="27"/>
      <c r="B134" s="65"/>
      <c r="C134" s="8"/>
      <c r="D134" s="57"/>
      <c r="E134" s="58"/>
      <c r="F134" s="59"/>
    </row>
    <row r="135" spans="1:6" s="1" customFormat="1" ht="63" x14ac:dyDescent="0.25">
      <c r="A135" s="60" t="s">
        <v>0</v>
      </c>
      <c r="B135" s="61" t="s">
        <v>1</v>
      </c>
      <c r="C135" s="62" t="s">
        <v>2</v>
      </c>
      <c r="D135" s="63" t="s">
        <v>3</v>
      </c>
      <c r="E135" s="63" t="s">
        <v>4</v>
      </c>
      <c r="F135" s="64" t="s">
        <v>9</v>
      </c>
    </row>
    <row r="136" spans="1:6" ht="21" customHeight="1" x14ac:dyDescent="0.25">
      <c r="A136" s="114" t="s">
        <v>122</v>
      </c>
      <c r="B136" s="115"/>
      <c r="C136" s="115"/>
      <c r="D136" s="115"/>
      <c r="E136" s="115"/>
      <c r="F136" s="116"/>
    </row>
    <row r="137" spans="1:6" ht="15.75" x14ac:dyDescent="0.25">
      <c r="A137" s="21">
        <v>1</v>
      </c>
      <c r="B137" s="16" t="s">
        <v>124</v>
      </c>
      <c r="C137" s="3">
        <v>5112</v>
      </c>
      <c r="D137" s="31">
        <v>2000000</v>
      </c>
      <c r="E137" s="31">
        <v>1872540</v>
      </c>
      <c r="F137" s="40">
        <v>0</v>
      </c>
    </row>
    <row r="138" spans="1:6" ht="15.75" x14ac:dyDescent="0.25">
      <c r="A138" s="21">
        <v>2</v>
      </c>
      <c r="B138" s="16" t="s">
        <v>35</v>
      </c>
      <c r="C138" s="108">
        <v>5113</v>
      </c>
      <c r="D138" s="31">
        <v>952862</v>
      </c>
      <c r="E138" s="31">
        <v>952000</v>
      </c>
      <c r="F138" s="31">
        <v>1000000</v>
      </c>
    </row>
    <row r="139" spans="1:6" ht="15.75" x14ac:dyDescent="0.25">
      <c r="A139" s="21">
        <v>3</v>
      </c>
      <c r="B139" s="16" t="s">
        <v>123</v>
      </c>
      <c r="C139" s="56">
        <v>5134</v>
      </c>
      <c r="D139" s="31">
        <v>350000</v>
      </c>
      <c r="E139" s="31">
        <v>320000</v>
      </c>
      <c r="F139" s="31">
        <v>0</v>
      </c>
    </row>
    <row r="140" spans="1:6" ht="16.5" thickBot="1" x14ac:dyDescent="0.3">
      <c r="A140" s="119" t="s">
        <v>7</v>
      </c>
      <c r="B140" s="119"/>
      <c r="C140" s="30"/>
      <c r="D140" s="87">
        <f>SUM(D137:D139)</f>
        <v>3302862</v>
      </c>
      <c r="E140" s="88">
        <f>SUM(E137:E139)</f>
        <v>3144540</v>
      </c>
      <c r="F140" s="89">
        <f>SUM(F137:F139)</f>
        <v>1000000</v>
      </c>
    </row>
    <row r="141" spans="1:6" ht="15.75" x14ac:dyDescent="0.25">
      <c r="A141" s="54"/>
      <c r="B141" s="55"/>
      <c r="C141" s="56"/>
      <c r="D141" s="57"/>
      <c r="E141" s="58"/>
      <c r="F141" s="59"/>
    </row>
    <row r="142" spans="1:6" ht="15.75" x14ac:dyDescent="0.25">
      <c r="A142" s="27"/>
      <c r="B142" s="27"/>
      <c r="C142" s="9"/>
      <c r="D142" s="41"/>
      <c r="E142" s="41"/>
      <c r="F142" s="41"/>
    </row>
    <row r="143" spans="1:6" ht="16.5" thickBot="1" x14ac:dyDescent="0.3">
      <c r="A143" s="27"/>
      <c r="B143" s="27"/>
      <c r="C143" s="9"/>
      <c r="D143" s="41"/>
      <c r="E143" s="41"/>
      <c r="F143" s="41"/>
    </row>
    <row r="144" spans="1:6" ht="32.25" thickBot="1" x14ac:dyDescent="0.3">
      <c r="B144" s="50"/>
      <c r="C144" s="51"/>
      <c r="D144" s="52" t="s">
        <v>3</v>
      </c>
      <c r="E144" s="52" t="s">
        <v>4</v>
      </c>
      <c r="F144" s="53" t="s">
        <v>9</v>
      </c>
    </row>
    <row r="145" spans="2:6" ht="24" thickBot="1" x14ac:dyDescent="0.3">
      <c r="B145" s="83" t="s">
        <v>81</v>
      </c>
      <c r="C145" s="82"/>
      <c r="D145" s="101">
        <f t="shared" ref="D145:E145" si="4">D128+D103+D57+D30+D19+D11+D133</f>
        <v>115913305</v>
      </c>
      <c r="E145" s="98">
        <f t="shared" si="4"/>
        <v>100301048</v>
      </c>
      <c r="F145" s="99">
        <f>F128+F103+F57+F30+F19+F11+F133+F140</f>
        <v>129623000</v>
      </c>
    </row>
    <row r="147" spans="2:6" x14ac:dyDescent="0.25">
      <c r="B147" s="18" t="s">
        <v>128</v>
      </c>
    </row>
    <row r="149" spans="2:6" x14ac:dyDescent="0.25">
      <c r="B149" s="18" t="s">
        <v>125</v>
      </c>
      <c r="D149" s="34">
        <v>66600000</v>
      </c>
    </row>
    <row r="150" spans="2:6" x14ac:dyDescent="0.25">
      <c r="B150" s="18" t="s">
        <v>126</v>
      </c>
      <c r="D150" s="34">
        <v>53000000</v>
      </c>
    </row>
    <row r="151" spans="2:6" x14ac:dyDescent="0.25">
      <c r="B151" s="18" t="s">
        <v>127</v>
      </c>
      <c r="D151" s="34">
        <v>28500000</v>
      </c>
    </row>
    <row r="152" spans="2:6" x14ac:dyDescent="0.25">
      <c r="B152" s="18" t="s">
        <v>7</v>
      </c>
      <c r="D152" s="34">
        <f>SUM(D149:D151)</f>
        <v>148100000</v>
      </c>
    </row>
  </sheetData>
  <mergeCells count="34">
    <mergeCell ref="A91:F91"/>
    <mergeCell ref="A131:F131"/>
    <mergeCell ref="A73:B73"/>
    <mergeCell ref="A52:F52"/>
    <mergeCell ref="A140:B140"/>
    <mergeCell ref="A15:F15"/>
    <mergeCell ref="A19:B19"/>
    <mergeCell ref="A93:B93"/>
    <mergeCell ref="A78:F78"/>
    <mergeCell ref="A80:B80"/>
    <mergeCell ref="A85:F85"/>
    <mergeCell ref="A87:B87"/>
    <mergeCell ref="A123:F123"/>
    <mergeCell ref="A125:B125"/>
    <mergeCell ref="A107:F107"/>
    <mergeCell ref="A110:B110"/>
    <mergeCell ref="A98:F98"/>
    <mergeCell ref="A54:B54"/>
    <mergeCell ref="A133:B133"/>
    <mergeCell ref="A136:F136"/>
    <mergeCell ref="A100:B100"/>
    <mergeCell ref="A115:B115"/>
    <mergeCell ref="A5:F5"/>
    <mergeCell ref="A11:B11"/>
    <mergeCell ref="A113:F113"/>
    <mergeCell ref="A46:F46"/>
    <mergeCell ref="A48:B48"/>
    <mergeCell ref="A35:F35"/>
    <mergeCell ref="A40:B40"/>
    <mergeCell ref="A23:F23"/>
    <mergeCell ref="A30:B30"/>
    <mergeCell ref="A62:F62"/>
    <mergeCell ref="A66:B66"/>
    <mergeCell ref="A70:F70"/>
  </mergeCells>
  <pageMargins left="0" right="0" top="0" bottom="0" header="0" footer="0"/>
  <pageSetup paperSize="9" scale="91" orientation="portrait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Վարչական</vt:lpstr>
      <vt:lpstr>Ֆոնդային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2022-04-16T12:58:25Z</dcterms:modified>
</cp:coreProperties>
</file>