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240" yWindow="-225" windowWidth="12165" windowHeight="7455" tabRatio="525" activeTab="2"/>
  </bookViews>
  <sheets>
    <sheet name="list" sheetId="7" r:id="rId1"/>
    <sheet name="hat1" sheetId="1" r:id="rId2"/>
    <sheet name="hat2" sheetId="2" r:id="rId3"/>
    <sheet name="hat3" sheetId="3" r:id="rId4"/>
    <sheet name="hat4,5" sheetId="4" r:id="rId5"/>
    <sheet name="hat6" sheetId="5" state="hidden" r:id="rId6"/>
    <sheet name="hatvac 6" sheetId="8" r:id="rId7"/>
  </sheets>
  <calcPr calcId="124519"/>
</workbook>
</file>

<file path=xl/calcChain.xml><?xml version="1.0" encoding="utf-8"?>
<calcChain xmlns="http://schemas.openxmlformats.org/spreadsheetml/2006/main">
  <c r="G509" i="8"/>
  <c r="E66" i="4"/>
  <c r="F70" s="1"/>
  <c r="E122" i="1"/>
  <c r="E123"/>
  <c r="E79"/>
  <c r="E20"/>
  <c r="E19" s="1"/>
  <c r="G632" i="8"/>
  <c r="F632" s="1"/>
  <c r="F511"/>
  <c r="F515"/>
  <c r="F514"/>
  <c r="F110"/>
  <c r="F34"/>
  <c r="F27"/>
  <c r="F918"/>
  <c r="F917"/>
  <c r="F916"/>
  <c r="F915"/>
  <c r="H913"/>
  <c r="G913"/>
  <c r="F913" s="1"/>
  <c r="H911"/>
  <c r="H909"/>
  <c r="F908"/>
  <c r="F907"/>
  <c r="F906"/>
  <c r="F905"/>
  <c r="H903"/>
  <c r="G903"/>
  <c r="F903" s="1"/>
  <c r="F902"/>
  <c r="F901"/>
  <c r="F900"/>
  <c r="F899"/>
  <c r="H897"/>
  <c r="G897"/>
  <c r="F897"/>
  <c r="H895"/>
  <c r="F894"/>
  <c r="F893"/>
  <c r="F892"/>
  <c r="F891"/>
  <c r="H889"/>
  <c r="H887" s="1"/>
  <c r="G889"/>
  <c r="F889" s="1"/>
  <c r="G887"/>
  <c r="F886"/>
  <c r="F885"/>
  <c r="F884"/>
  <c r="F883"/>
  <c r="H881"/>
  <c r="G881"/>
  <c r="G879" s="1"/>
  <c r="F879" s="1"/>
  <c r="F881"/>
  <c r="H879"/>
  <c r="F878"/>
  <c r="F877"/>
  <c r="F876"/>
  <c r="F875"/>
  <c r="H873"/>
  <c r="H871" s="1"/>
  <c r="G873"/>
  <c r="G871" s="1"/>
  <c r="F870"/>
  <c r="F869"/>
  <c r="F868"/>
  <c r="F867"/>
  <c r="H865"/>
  <c r="G865"/>
  <c r="F865"/>
  <c r="H863"/>
  <c r="G863"/>
  <c r="F863" s="1"/>
  <c r="F862"/>
  <c r="F861"/>
  <c r="F860"/>
  <c r="F859"/>
  <c r="H857"/>
  <c r="H855" s="1"/>
  <c r="G857"/>
  <c r="F857" s="1"/>
  <c r="F854"/>
  <c r="F853"/>
  <c r="F852"/>
  <c r="F851"/>
  <c r="H849"/>
  <c r="F849"/>
  <c r="H847"/>
  <c r="G847"/>
  <c r="F847" s="1"/>
  <c r="F846"/>
  <c r="F845"/>
  <c r="F844"/>
  <c r="F843"/>
  <c r="H841"/>
  <c r="H839" s="1"/>
  <c r="G841"/>
  <c r="F841" s="1"/>
  <c r="G839"/>
  <c r="F839" s="1"/>
  <c r="F838"/>
  <c r="F837"/>
  <c r="F836"/>
  <c r="F835"/>
  <c r="H833"/>
  <c r="G833"/>
  <c r="F833"/>
  <c r="F832"/>
  <c r="F831"/>
  <c r="F830"/>
  <c r="F829"/>
  <c r="H827"/>
  <c r="G827"/>
  <c r="F827" s="1"/>
  <c r="H825"/>
  <c r="G825"/>
  <c r="F825" s="1"/>
  <c r="F822"/>
  <c r="F821"/>
  <c r="F820"/>
  <c r="F819"/>
  <c r="H817"/>
  <c r="G817"/>
  <c r="F817"/>
  <c r="H815"/>
  <c r="G815"/>
  <c r="F815" s="1"/>
  <c r="F814"/>
  <c r="F813"/>
  <c r="F812"/>
  <c r="F811"/>
  <c r="H809"/>
  <c r="G809"/>
  <c r="F809" s="1"/>
  <c r="F808"/>
  <c r="H807"/>
  <c r="G807"/>
  <c r="F807" s="1"/>
  <c r="F806"/>
  <c r="F805"/>
  <c r="F804"/>
  <c r="F803"/>
  <c r="H801"/>
  <c r="G801"/>
  <c r="F801" s="1"/>
  <c r="F800"/>
  <c r="H799"/>
  <c r="G799"/>
  <c r="F799" s="1"/>
  <c r="F798"/>
  <c r="F797"/>
  <c r="F796"/>
  <c r="F795"/>
  <c r="H793"/>
  <c r="G793"/>
  <c r="F793"/>
  <c r="F792"/>
  <c r="F791"/>
  <c r="F790"/>
  <c r="F789"/>
  <c r="H787"/>
  <c r="G787"/>
  <c r="F787" s="1"/>
  <c r="F786"/>
  <c r="H785"/>
  <c r="G785"/>
  <c r="F785" s="1"/>
  <c r="F784"/>
  <c r="F783"/>
  <c r="F782"/>
  <c r="F781"/>
  <c r="H779"/>
  <c r="H771" s="1"/>
  <c r="G779"/>
  <c r="F779" s="1"/>
  <c r="F778"/>
  <c r="F777"/>
  <c r="F776"/>
  <c r="F775"/>
  <c r="H773"/>
  <c r="G773"/>
  <c r="F773" s="1"/>
  <c r="F772"/>
  <c r="G771"/>
  <c r="F770"/>
  <c r="F769"/>
  <c r="F768"/>
  <c r="F767"/>
  <c r="H765"/>
  <c r="G765"/>
  <c r="F765"/>
  <c r="F764"/>
  <c r="F763"/>
  <c r="F762"/>
  <c r="F761"/>
  <c r="H759"/>
  <c r="G759"/>
  <c r="F759" s="1"/>
  <c r="F758"/>
  <c r="H757"/>
  <c r="F757" s="1"/>
  <c r="G757"/>
  <c r="F756"/>
  <c r="F755"/>
  <c r="F754"/>
  <c r="F753"/>
  <c r="H751"/>
  <c r="H743" s="1"/>
  <c r="G751"/>
  <c r="F751" s="1"/>
  <c r="F750"/>
  <c r="F749"/>
  <c r="F748"/>
  <c r="F747"/>
  <c r="H745"/>
  <c r="G745"/>
  <c r="F745" s="1"/>
  <c r="F744"/>
  <c r="G743"/>
  <c r="F742"/>
  <c r="F741"/>
  <c r="F740"/>
  <c r="F739"/>
  <c r="H737"/>
  <c r="G737"/>
  <c r="F737"/>
  <c r="F736"/>
  <c r="F735"/>
  <c r="F734"/>
  <c r="F733"/>
  <c r="H731"/>
  <c r="G731"/>
  <c r="F731" s="1"/>
  <c r="H729"/>
  <c r="F726"/>
  <c r="F725"/>
  <c r="F724"/>
  <c r="F723"/>
  <c r="H721"/>
  <c r="G721"/>
  <c r="F721"/>
  <c r="F720"/>
  <c r="H719"/>
  <c r="G719"/>
  <c r="F719"/>
  <c r="F718"/>
  <c r="F717"/>
  <c r="F716"/>
  <c r="F715"/>
  <c r="H713"/>
  <c r="G713"/>
  <c r="F713" s="1"/>
  <c r="F712"/>
  <c r="H711"/>
  <c r="G711"/>
  <c r="F711" s="1"/>
  <c r="F710"/>
  <c r="F709"/>
  <c r="F708"/>
  <c r="F707"/>
  <c r="H705"/>
  <c r="H691" s="1"/>
  <c r="G705"/>
  <c r="F705" s="1"/>
  <c r="F704"/>
  <c r="F703"/>
  <c r="F702"/>
  <c r="F701"/>
  <c r="H699"/>
  <c r="G699"/>
  <c r="F699" s="1"/>
  <c r="F698"/>
  <c r="F697"/>
  <c r="F696"/>
  <c r="F695"/>
  <c r="H693"/>
  <c r="G693"/>
  <c r="F693"/>
  <c r="F690"/>
  <c r="F689"/>
  <c r="F688"/>
  <c r="F687"/>
  <c r="H685"/>
  <c r="H671" s="1"/>
  <c r="G685"/>
  <c r="F685" s="1"/>
  <c r="F684"/>
  <c r="F683"/>
  <c r="F682"/>
  <c r="F681"/>
  <c r="H679"/>
  <c r="G679"/>
  <c r="F679" s="1"/>
  <c r="F678"/>
  <c r="F677"/>
  <c r="F676"/>
  <c r="F675"/>
  <c r="H673"/>
  <c r="G673"/>
  <c r="F673"/>
  <c r="F670"/>
  <c r="F669"/>
  <c r="F668"/>
  <c r="F667"/>
  <c r="H665"/>
  <c r="G665"/>
  <c r="F665" s="1"/>
  <c r="F664"/>
  <c r="F663"/>
  <c r="F662"/>
  <c r="F661"/>
  <c r="H659"/>
  <c r="G659"/>
  <c r="F659" s="1"/>
  <c r="F658"/>
  <c r="F657"/>
  <c r="F656"/>
  <c r="F655"/>
  <c r="H653"/>
  <c r="G653"/>
  <c r="F653"/>
  <c r="F652"/>
  <c r="F651"/>
  <c r="F650"/>
  <c r="F649"/>
  <c r="H647"/>
  <c r="F647" s="1"/>
  <c r="G647"/>
  <c r="F646"/>
  <c r="F645"/>
  <c r="F644"/>
  <c r="F643"/>
  <c r="F642"/>
  <c r="F641"/>
  <c r="F639"/>
  <c r="F637"/>
  <c r="F636"/>
  <c r="F635"/>
  <c r="F634"/>
  <c r="H632"/>
  <c r="F631"/>
  <c r="F630"/>
  <c r="F629"/>
  <c r="F628"/>
  <c r="H626"/>
  <c r="G626"/>
  <c r="F626"/>
  <c r="F625"/>
  <c r="F624"/>
  <c r="F623"/>
  <c r="F622"/>
  <c r="H620"/>
  <c r="F620" s="1"/>
  <c r="G620"/>
  <c r="H618"/>
  <c r="F617"/>
  <c r="F616"/>
  <c r="F615"/>
  <c r="F614"/>
  <c r="H612"/>
  <c r="H610" s="1"/>
  <c r="G612"/>
  <c r="F612" s="1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H528"/>
  <c r="G528"/>
  <c r="G526" s="1"/>
  <c r="F526" s="1"/>
  <c r="F528"/>
  <c r="H526"/>
  <c r="F525"/>
  <c r="F524"/>
  <c r="F523"/>
  <c r="F522"/>
  <c r="H520"/>
  <c r="H518" s="1"/>
  <c r="G520"/>
  <c r="F520" s="1"/>
  <c r="G518"/>
  <c r="F518" s="1"/>
  <c r="F517"/>
  <c r="F516"/>
  <c r="F513"/>
  <c r="F512"/>
  <c r="H509"/>
  <c r="H507" s="1"/>
  <c r="G507"/>
  <c r="F506"/>
  <c r="F505"/>
  <c r="F504"/>
  <c r="F503"/>
  <c r="H501"/>
  <c r="H499" s="1"/>
  <c r="G501"/>
  <c r="F498"/>
  <c r="F497"/>
  <c r="F496"/>
  <c r="F495"/>
  <c r="H493"/>
  <c r="G493"/>
  <c r="G491" s="1"/>
  <c r="F493"/>
  <c r="H491"/>
  <c r="F490"/>
  <c r="F489"/>
  <c r="F488"/>
  <c r="F487"/>
  <c r="H485"/>
  <c r="H483" s="1"/>
  <c r="G485"/>
  <c r="F485" s="1"/>
  <c r="G483"/>
  <c r="F482"/>
  <c r="F480"/>
  <c r="F479"/>
  <c r="F478"/>
  <c r="F477"/>
  <c r="H475"/>
  <c r="G475"/>
  <c r="G473" s="1"/>
  <c r="F473" s="1"/>
  <c r="F475"/>
  <c r="H473"/>
  <c r="F472"/>
  <c r="F471"/>
  <c r="F470"/>
  <c r="F469"/>
  <c r="H467"/>
  <c r="H465" s="1"/>
  <c r="G467"/>
  <c r="F467" s="1"/>
  <c r="G465"/>
  <c r="F464"/>
  <c r="F463"/>
  <c r="F462"/>
  <c r="F461"/>
  <c r="H459"/>
  <c r="H457" s="1"/>
  <c r="G459"/>
  <c r="F459"/>
  <c r="G457"/>
  <c r="F457" s="1"/>
  <c r="F456"/>
  <c r="F455"/>
  <c r="F454"/>
  <c r="F453"/>
  <c r="H451"/>
  <c r="F451" s="1"/>
  <c r="G451"/>
  <c r="F450"/>
  <c r="H449"/>
  <c r="F449" s="1"/>
  <c r="G449"/>
  <c r="F448"/>
  <c r="F447"/>
  <c r="F446"/>
  <c r="F445"/>
  <c r="H443"/>
  <c r="G443"/>
  <c r="F443" s="1"/>
  <c r="H441"/>
  <c r="F440"/>
  <c r="F439"/>
  <c r="F438"/>
  <c r="F437"/>
  <c r="F436"/>
  <c r="F435"/>
  <c r="F434"/>
  <c r="F433"/>
  <c r="F432"/>
  <c r="F431"/>
  <c r="F430"/>
  <c r="F429"/>
  <c r="F428"/>
  <c r="F427"/>
  <c r="F426"/>
  <c r="F425"/>
  <c r="G423"/>
  <c r="G421" s="1"/>
  <c r="H421"/>
  <c r="F418"/>
  <c r="F417"/>
  <c r="F416"/>
  <c r="F415"/>
  <c r="H413"/>
  <c r="G413"/>
  <c r="F413"/>
  <c r="H411"/>
  <c r="G411"/>
  <c r="F411" s="1"/>
  <c r="F410"/>
  <c r="F409"/>
  <c r="F408"/>
  <c r="F407"/>
  <c r="H405"/>
  <c r="G405"/>
  <c r="F405" s="1"/>
  <c r="F404"/>
  <c r="F403"/>
  <c r="F402"/>
  <c r="F401"/>
  <c r="H399"/>
  <c r="G399"/>
  <c r="F399" s="1"/>
  <c r="F398"/>
  <c r="F397"/>
  <c r="F396"/>
  <c r="F395"/>
  <c r="H393"/>
  <c r="G393"/>
  <c r="F393"/>
  <c r="F392"/>
  <c r="F391"/>
  <c r="F390"/>
  <c r="F389"/>
  <c r="H387"/>
  <c r="G387"/>
  <c r="F387"/>
  <c r="H385"/>
  <c r="G385"/>
  <c r="F385" s="1"/>
  <c r="F384"/>
  <c r="F383"/>
  <c r="F382"/>
  <c r="F381"/>
  <c r="H379"/>
  <c r="G379"/>
  <c r="F379" s="1"/>
  <c r="F378"/>
  <c r="F377"/>
  <c r="F376"/>
  <c r="F375"/>
  <c r="H373"/>
  <c r="G373"/>
  <c r="F373" s="1"/>
  <c r="F372"/>
  <c r="F371"/>
  <c r="F370"/>
  <c r="F369"/>
  <c r="H367"/>
  <c r="F367" s="1"/>
  <c r="G367"/>
  <c r="F366"/>
  <c r="F365"/>
  <c r="F364"/>
  <c r="F363"/>
  <c r="H361"/>
  <c r="H359" s="1"/>
  <c r="G361"/>
  <c r="G359"/>
  <c r="F358"/>
  <c r="F357"/>
  <c r="F356"/>
  <c r="F355"/>
  <c r="H353"/>
  <c r="G353"/>
  <c r="F353"/>
  <c r="H351"/>
  <c r="F351" s="1"/>
  <c r="G351"/>
  <c r="F350"/>
  <c r="F349"/>
  <c r="F348"/>
  <c r="F347"/>
  <c r="F345"/>
  <c r="F344"/>
  <c r="F343"/>
  <c r="F342"/>
  <c r="F341"/>
  <c r="H339"/>
  <c r="G339"/>
  <c r="F339" s="1"/>
  <c r="F338"/>
  <c r="F337"/>
  <c r="F336"/>
  <c r="F335"/>
  <c r="H333"/>
  <c r="G333"/>
  <c r="F333" s="1"/>
  <c r="F332"/>
  <c r="F331"/>
  <c r="F330"/>
  <c r="F329"/>
  <c r="H327"/>
  <c r="G327"/>
  <c r="G319" s="1"/>
  <c r="F326"/>
  <c r="F325"/>
  <c r="F324"/>
  <c r="F323"/>
  <c r="H321"/>
  <c r="F321" s="1"/>
  <c r="G321"/>
  <c r="F318"/>
  <c r="F317"/>
  <c r="F316"/>
  <c r="F315"/>
  <c r="H313"/>
  <c r="F313" s="1"/>
  <c r="G313"/>
  <c r="F312"/>
  <c r="F311"/>
  <c r="F310"/>
  <c r="F309"/>
  <c r="H307"/>
  <c r="G307"/>
  <c r="G299" s="1"/>
  <c r="F306"/>
  <c r="F305"/>
  <c r="F304"/>
  <c r="F303"/>
  <c r="H301"/>
  <c r="G301"/>
  <c r="F301"/>
  <c r="F298"/>
  <c r="F297"/>
  <c r="F296"/>
  <c r="F295"/>
  <c r="H293"/>
  <c r="H279" s="1"/>
  <c r="G293"/>
  <c r="F293" s="1"/>
  <c r="F292"/>
  <c r="F291"/>
  <c r="F290"/>
  <c r="F289"/>
  <c r="H287"/>
  <c r="G287"/>
  <c r="G279" s="1"/>
  <c r="F279" s="1"/>
  <c r="F286"/>
  <c r="F285"/>
  <c r="F284"/>
  <c r="F283"/>
  <c r="H281"/>
  <c r="G281"/>
  <c r="F281"/>
  <c r="F278"/>
  <c r="F277"/>
  <c r="F276"/>
  <c r="F275"/>
  <c r="H273"/>
  <c r="G273"/>
  <c r="F273" s="1"/>
  <c r="F272"/>
  <c r="F271"/>
  <c r="F270"/>
  <c r="F269"/>
  <c r="H267"/>
  <c r="G267"/>
  <c r="F267" s="1"/>
  <c r="F266"/>
  <c r="F265"/>
  <c r="F264"/>
  <c r="F263"/>
  <c r="H261"/>
  <c r="G261"/>
  <c r="F261"/>
  <c r="F260"/>
  <c r="F259"/>
  <c r="F258"/>
  <c r="F257"/>
  <c r="H255"/>
  <c r="G255"/>
  <c r="F255" s="1"/>
  <c r="H253"/>
  <c r="F252"/>
  <c r="F251"/>
  <c r="F250"/>
  <c r="F249"/>
  <c r="H247"/>
  <c r="G247"/>
  <c r="G239" s="1"/>
  <c r="F246"/>
  <c r="F245"/>
  <c r="F244"/>
  <c r="F243"/>
  <c r="H241"/>
  <c r="G241"/>
  <c r="F241"/>
  <c r="H239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H175"/>
  <c r="G175"/>
  <c r="G173" s="1"/>
  <c r="F173" s="1"/>
  <c r="H173"/>
  <c r="F172"/>
  <c r="F171"/>
  <c r="F170"/>
  <c r="F169"/>
  <c r="H167"/>
  <c r="G167"/>
  <c r="F167" s="1"/>
  <c r="H165"/>
  <c r="G165"/>
  <c r="F165" s="1"/>
  <c r="F164"/>
  <c r="F163"/>
  <c r="F162"/>
  <c r="F161"/>
  <c r="H159"/>
  <c r="G159"/>
  <c r="G157" s="1"/>
  <c r="F157" s="1"/>
  <c r="H157"/>
  <c r="F156"/>
  <c r="F155"/>
  <c r="F154"/>
  <c r="F153"/>
  <c r="H151"/>
  <c r="G151"/>
  <c r="F151" s="1"/>
  <c r="H149"/>
  <c r="H139" s="1"/>
  <c r="G149"/>
  <c r="F149" s="1"/>
  <c r="F148"/>
  <c r="F147"/>
  <c r="F146"/>
  <c r="F145"/>
  <c r="H143"/>
  <c r="G143"/>
  <c r="G141" s="1"/>
  <c r="H141"/>
  <c r="F138"/>
  <c r="F137"/>
  <c r="F136"/>
  <c r="F135"/>
  <c r="F134"/>
  <c r="H133"/>
  <c r="G133"/>
  <c r="F133" s="1"/>
  <c r="F132"/>
  <c r="H131"/>
  <c r="F131" s="1"/>
  <c r="G131"/>
  <c r="F130"/>
  <c r="F129"/>
  <c r="F128"/>
  <c r="F127"/>
  <c r="F126"/>
  <c r="H125"/>
  <c r="F125" s="1"/>
  <c r="G125"/>
  <c r="F124"/>
  <c r="H123"/>
  <c r="F123" s="1"/>
  <c r="G123"/>
  <c r="F122"/>
  <c r="F121"/>
  <c r="F120"/>
  <c r="F119"/>
  <c r="F118"/>
  <c r="F117"/>
  <c r="F116"/>
  <c r="F115"/>
  <c r="F114"/>
  <c r="F113"/>
  <c r="F112"/>
  <c r="F111"/>
  <c r="F109"/>
  <c r="F108"/>
  <c r="F107"/>
  <c r="F106"/>
  <c r="H105"/>
  <c r="G105"/>
  <c r="F105" s="1"/>
  <c r="F104"/>
  <c r="H103"/>
  <c r="F102"/>
  <c r="F101"/>
  <c r="F100"/>
  <c r="F99"/>
  <c r="F98"/>
  <c r="H97"/>
  <c r="G97"/>
  <c r="F97" s="1"/>
  <c r="F96"/>
  <c r="H95"/>
  <c r="G95"/>
  <c r="F95" s="1"/>
  <c r="F94"/>
  <c r="F93"/>
  <c r="F92"/>
  <c r="F91"/>
  <c r="F90"/>
  <c r="H89"/>
  <c r="H87" s="1"/>
  <c r="G89"/>
  <c r="F89" s="1"/>
  <c r="G87"/>
  <c r="F86"/>
  <c r="F85"/>
  <c r="F84"/>
  <c r="F79"/>
  <c r="H77"/>
  <c r="G77"/>
  <c r="F77" s="1"/>
  <c r="F76"/>
  <c r="F75"/>
  <c r="F74"/>
  <c r="F73"/>
  <c r="F72"/>
  <c r="H71"/>
  <c r="G71"/>
  <c r="F71"/>
  <c r="F70"/>
  <c r="F69"/>
  <c r="H67"/>
  <c r="G67"/>
  <c r="F67" s="1"/>
  <c r="F66"/>
  <c r="H65"/>
  <c r="G65"/>
  <c r="F65" s="1"/>
  <c r="F64"/>
  <c r="F63"/>
  <c r="F62"/>
  <c r="F61"/>
  <c r="H59"/>
  <c r="G59"/>
  <c r="F59"/>
  <c r="F58"/>
  <c r="F57"/>
  <c r="F56"/>
  <c r="F55"/>
  <c r="H53"/>
  <c r="F53" s="1"/>
  <c r="G53"/>
  <c r="H51"/>
  <c r="G51"/>
  <c r="F51" s="1"/>
  <c r="F50"/>
  <c r="F49"/>
  <c r="F48"/>
  <c r="F47"/>
  <c r="H45"/>
  <c r="G45"/>
  <c r="F45" s="1"/>
  <c r="F44"/>
  <c r="F43"/>
  <c r="F42"/>
  <c r="F41"/>
  <c r="H39"/>
  <c r="G39"/>
  <c r="F39"/>
  <c r="F38"/>
  <c r="F37"/>
  <c r="F36"/>
  <c r="F33"/>
  <c r="F32"/>
  <c r="F31"/>
  <c r="F30"/>
  <c r="F29"/>
  <c r="F28"/>
  <c r="F26"/>
  <c r="F25"/>
  <c r="F24"/>
  <c r="F23"/>
  <c r="F22"/>
  <c r="F21"/>
  <c r="F20"/>
  <c r="F19"/>
  <c r="F18"/>
  <c r="F17"/>
  <c r="F16"/>
  <c r="F15"/>
  <c r="H13"/>
  <c r="H11" s="1"/>
  <c r="G13"/>
  <c r="E102" i="3"/>
  <c r="G282" i="2"/>
  <c r="G279"/>
  <c r="G214"/>
  <c r="F145"/>
  <c r="G142"/>
  <c r="D18" i="1"/>
  <c r="D14"/>
  <c r="D15"/>
  <c r="D21"/>
  <c r="F84" i="5"/>
  <c r="F85"/>
  <c r="F86"/>
  <c r="F87"/>
  <c r="F88"/>
  <c r="F16"/>
  <c r="F17"/>
  <c r="F18"/>
  <c r="F22"/>
  <c r="F23"/>
  <c r="D94" i="3"/>
  <c r="E94"/>
  <c r="E73"/>
  <c r="D73" s="1"/>
  <c r="E69"/>
  <c r="D69" s="1"/>
  <c r="E88"/>
  <c r="D88" s="1"/>
  <c r="F96" i="5"/>
  <c r="F97"/>
  <c r="F76"/>
  <c r="F77"/>
  <c r="F89"/>
  <c r="D24" i="1"/>
  <c r="D27"/>
  <c r="D28"/>
  <c r="D29"/>
  <c r="D30"/>
  <c r="D31"/>
  <c r="D32"/>
  <c r="D33"/>
  <c r="D34"/>
  <c r="D35"/>
  <c r="D36"/>
  <c r="D37"/>
  <c r="D38"/>
  <c r="D39"/>
  <c r="D40"/>
  <c r="D41"/>
  <c r="D42"/>
  <c r="D43"/>
  <c r="D26"/>
  <c r="F860" i="5"/>
  <c r="F861"/>
  <c r="F862"/>
  <c r="H857"/>
  <c r="G857"/>
  <c r="H855"/>
  <c r="G855"/>
  <c r="H853"/>
  <c r="G853"/>
  <c r="H777"/>
  <c r="G777"/>
  <c r="F777" s="1"/>
  <c r="F780"/>
  <c r="F781"/>
  <c r="F850"/>
  <c r="F851"/>
  <c r="F852"/>
  <c r="H847"/>
  <c r="G847"/>
  <c r="F847" s="1"/>
  <c r="H793"/>
  <c r="H791" s="1"/>
  <c r="G793"/>
  <c r="G791" s="1"/>
  <c r="F793"/>
  <c r="F798"/>
  <c r="F797"/>
  <c r="F796"/>
  <c r="F795"/>
  <c r="F838"/>
  <c r="F837"/>
  <c r="F836"/>
  <c r="F835"/>
  <c r="H833"/>
  <c r="H831" s="1"/>
  <c r="G833"/>
  <c r="G831" s="1"/>
  <c r="F831" s="1"/>
  <c r="F833"/>
  <c r="F846"/>
  <c r="F845"/>
  <c r="F844"/>
  <c r="F843"/>
  <c r="H841"/>
  <c r="G841"/>
  <c r="F841"/>
  <c r="H839"/>
  <c r="F830"/>
  <c r="F829"/>
  <c r="F828"/>
  <c r="F827"/>
  <c r="H825"/>
  <c r="H823" s="1"/>
  <c r="G825"/>
  <c r="G823" s="1"/>
  <c r="F823" s="1"/>
  <c r="F825"/>
  <c r="F822"/>
  <c r="F821"/>
  <c r="F820"/>
  <c r="F819"/>
  <c r="H817"/>
  <c r="H815" s="1"/>
  <c r="G817"/>
  <c r="G815" s="1"/>
  <c r="F817"/>
  <c r="F814"/>
  <c r="F813"/>
  <c r="F812"/>
  <c r="F811"/>
  <c r="H809"/>
  <c r="H807" s="1"/>
  <c r="G809"/>
  <c r="G807" s="1"/>
  <c r="F807" s="1"/>
  <c r="F809"/>
  <c r="F806"/>
  <c r="F805"/>
  <c r="F804"/>
  <c r="F803"/>
  <c r="H801"/>
  <c r="H799" s="1"/>
  <c r="G801"/>
  <c r="G799" s="1"/>
  <c r="F799" s="1"/>
  <c r="F801"/>
  <c r="F790"/>
  <c r="F789"/>
  <c r="F788"/>
  <c r="F787"/>
  <c r="H785"/>
  <c r="H783" s="1"/>
  <c r="G785"/>
  <c r="G783" s="1"/>
  <c r="F783" s="1"/>
  <c r="F776"/>
  <c r="F775"/>
  <c r="F774"/>
  <c r="F773"/>
  <c r="H771"/>
  <c r="G771"/>
  <c r="F771"/>
  <c r="H769"/>
  <c r="H767" s="1"/>
  <c r="G769"/>
  <c r="F769" s="1"/>
  <c r="F766"/>
  <c r="F765"/>
  <c r="F764"/>
  <c r="F763"/>
  <c r="H761"/>
  <c r="H759" s="1"/>
  <c r="G761"/>
  <c r="G759" s="1"/>
  <c r="F759" s="1"/>
  <c r="F761"/>
  <c r="F758"/>
  <c r="F757"/>
  <c r="F756"/>
  <c r="F755"/>
  <c r="H753"/>
  <c r="H751" s="1"/>
  <c r="G753"/>
  <c r="G751" s="1"/>
  <c r="F753"/>
  <c r="F750"/>
  <c r="F749"/>
  <c r="F748"/>
  <c r="F747"/>
  <c r="H745"/>
  <c r="H743" s="1"/>
  <c r="G745"/>
  <c r="G743" s="1"/>
  <c r="F743" s="1"/>
  <c r="F745"/>
  <c r="F742"/>
  <c r="F741"/>
  <c r="F740"/>
  <c r="F739"/>
  <c r="H737"/>
  <c r="G737"/>
  <c r="F737"/>
  <c r="F736"/>
  <c r="F735"/>
  <c r="F734"/>
  <c r="F733"/>
  <c r="H731"/>
  <c r="H729" s="1"/>
  <c r="G731"/>
  <c r="G729" s="1"/>
  <c r="F729" s="1"/>
  <c r="F728"/>
  <c r="F727"/>
  <c r="F726"/>
  <c r="F725"/>
  <c r="H723"/>
  <c r="G723"/>
  <c r="F723"/>
  <c r="F722"/>
  <c r="F721"/>
  <c r="F720"/>
  <c r="F719"/>
  <c r="H717"/>
  <c r="H715" s="1"/>
  <c r="G717"/>
  <c r="G715" s="1"/>
  <c r="F717"/>
  <c r="F714"/>
  <c r="F713"/>
  <c r="F712"/>
  <c r="F711"/>
  <c r="H709"/>
  <c r="G709"/>
  <c r="F709" s="1"/>
  <c r="F708"/>
  <c r="F707"/>
  <c r="F706"/>
  <c r="F705"/>
  <c r="H703"/>
  <c r="H701" s="1"/>
  <c r="G703"/>
  <c r="G701" s="1"/>
  <c r="F701" s="1"/>
  <c r="F703"/>
  <c r="F700"/>
  <c r="F699"/>
  <c r="F698"/>
  <c r="F697"/>
  <c r="H695"/>
  <c r="G695"/>
  <c r="F695"/>
  <c r="F694"/>
  <c r="F693"/>
  <c r="F692"/>
  <c r="F691"/>
  <c r="H689"/>
  <c r="H687" s="1"/>
  <c r="G689"/>
  <c r="G687" s="1"/>
  <c r="F687" s="1"/>
  <c r="F689"/>
  <c r="F686"/>
  <c r="F685"/>
  <c r="F684"/>
  <c r="F683"/>
  <c r="H681"/>
  <c r="G681"/>
  <c r="F681"/>
  <c r="F680"/>
  <c r="F679"/>
  <c r="F678"/>
  <c r="F677"/>
  <c r="H675"/>
  <c r="H673" s="1"/>
  <c r="G675"/>
  <c r="G673" s="1"/>
  <c r="F675"/>
  <c r="F602"/>
  <c r="F601"/>
  <c r="F600"/>
  <c r="F599"/>
  <c r="H597"/>
  <c r="G597"/>
  <c r="F597" s="1"/>
  <c r="F670"/>
  <c r="F669"/>
  <c r="F668"/>
  <c r="F667"/>
  <c r="H665"/>
  <c r="H663" s="1"/>
  <c r="G665"/>
  <c r="G663" s="1"/>
  <c r="F665"/>
  <c r="F662"/>
  <c r="F661"/>
  <c r="F660"/>
  <c r="F659"/>
  <c r="H657"/>
  <c r="H655" s="1"/>
  <c r="G657"/>
  <c r="G655" s="1"/>
  <c r="F655" s="1"/>
  <c r="F657"/>
  <c r="F654"/>
  <c r="F653"/>
  <c r="F652"/>
  <c r="F651"/>
  <c r="H649"/>
  <c r="G649"/>
  <c r="F649"/>
  <c r="F648"/>
  <c r="F647"/>
  <c r="F646"/>
  <c r="F645"/>
  <c r="H643"/>
  <c r="G643"/>
  <c r="F643"/>
  <c r="F642"/>
  <c r="F641"/>
  <c r="F640"/>
  <c r="F639"/>
  <c r="H637"/>
  <c r="H635" s="1"/>
  <c r="G637"/>
  <c r="G635" s="1"/>
  <c r="F634"/>
  <c r="F633"/>
  <c r="F632"/>
  <c r="F631"/>
  <c r="H629"/>
  <c r="G629"/>
  <c r="F629" s="1"/>
  <c r="F628"/>
  <c r="F627"/>
  <c r="F626"/>
  <c r="F625"/>
  <c r="H623"/>
  <c r="F623" s="1"/>
  <c r="G623"/>
  <c r="F622"/>
  <c r="F621"/>
  <c r="F620"/>
  <c r="F619"/>
  <c r="H617"/>
  <c r="H615" s="1"/>
  <c r="G617"/>
  <c r="F617" s="1"/>
  <c r="F614"/>
  <c r="F613"/>
  <c r="F612"/>
  <c r="F611"/>
  <c r="H609"/>
  <c r="G609"/>
  <c r="F609"/>
  <c r="F608"/>
  <c r="F607"/>
  <c r="F606"/>
  <c r="F605"/>
  <c r="H603"/>
  <c r="G603"/>
  <c r="F603" s="1"/>
  <c r="F596"/>
  <c r="F595"/>
  <c r="F594"/>
  <c r="F593"/>
  <c r="H591"/>
  <c r="G591"/>
  <c r="F591"/>
  <c r="F590"/>
  <c r="F589"/>
  <c r="F588"/>
  <c r="F587"/>
  <c r="H585"/>
  <c r="G585"/>
  <c r="F585"/>
  <c r="F584"/>
  <c r="F583"/>
  <c r="F582"/>
  <c r="F581"/>
  <c r="H579"/>
  <c r="G579"/>
  <c r="F579"/>
  <c r="F578"/>
  <c r="F577"/>
  <c r="F576"/>
  <c r="F575"/>
  <c r="H573"/>
  <c r="H571" s="1"/>
  <c r="G573"/>
  <c r="G571" s="1"/>
  <c r="F573"/>
  <c r="F570"/>
  <c r="F569"/>
  <c r="F568"/>
  <c r="F567"/>
  <c r="H565"/>
  <c r="H563" s="1"/>
  <c r="G565"/>
  <c r="G563" s="1"/>
  <c r="F565"/>
  <c r="F486"/>
  <c r="F485"/>
  <c r="F484"/>
  <c r="F483"/>
  <c r="H481"/>
  <c r="G481"/>
  <c r="F481" s="1"/>
  <c r="H479"/>
  <c r="G479"/>
  <c r="F479" s="1"/>
  <c r="F478"/>
  <c r="F477"/>
  <c r="F476"/>
  <c r="F475"/>
  <c r="H473"/>
  <c r="G473"/>
  <c r="F473"/>
  <c r="H471"/>
  <c r="G471"/>
  <c r="F471" s="1"/>
  <c r="F470"/>
  <c r="F469"/>
  <c r="F468"/>
  <c r="F467"/>
  <c r="H465"/>
  <c r="H463" s="1"/>
  <c r="F463" s="1"/>
  <c r="G465"/>
  <c r="F465"/>
  <c r="G463"/>
  <c r="F462"/>
  <c r="F461"/>
  <c r="F460"/>
  <c r="F459"/>
  <c r="H457"/>
  <c r="H455" s="1"/>
  <c r="G457"/>
  <c r="F457"/>
  <c r="G455"/>
  <c r="F454"/>
  <c r="F453"/>
  <c r="F452"/>
  <c r="F451"/>
  <c r="H449"/>
  <c r="G449"/>
  <c r="F449" s="1"/>
  <c r="H447"/>
  <c r="G447"/>
  <c r="F447"/>
  <c r="F446"/>
  <c r="F445"/>
  <c r="F444"/>
  <c r="F443"/>
  <c r="H441"/>
  <c r="G441"/>
  <c r="F441" s="1"/>
  <c r="H439"/>
  <c r="F436"/>
  <c r="F435"/>
  <c r="F434"/>
  <c r="F433"/>
  <c r="H431"/>
  <c r="H429" s="1"/>
  <c r="G431"/>
  <c r="G429" s="1"/>
  <c r="F431"/>
  <c r="F428"/>
  <c r="F427"/>
  <c r="F426"/>
  <c r="F425"/>
  <c r="H423"/>
  <c r="H421" s="1"/>
  <c r="G423"/>
  <c r="G421" s="1"/>
  <c r="F421" s="1"/>
  <c r="F423"/>
  <c r="F420"/>
  <c r="F419"/>
  <c r="F418"/>
  <c r="F417"/>
  <c r="H415"/>
  <c r="H413" s="1"/>
  <c r="G415"/>
  <c r="F415" s="1"/>
  <c r="F412"/>
  <c r="F411"/>
  <c r="F410"/>
  <c r="F409"/>
  <c r="H407"/>
  <c r="H405" s="1"/>
  <c r="G407"/>
  <c r="G405" s="1"/>
  <c r="F407"/>
  <c r="F404"/>
  <c r="F403"/>
  <c r="F402"/>
  <c r="F401"/>
  <c r="H399"/>
  <c r="H397" s="1"/>
  <c r="G399"/>
  <c r="F399" s="1"/>
  <c r="F396"/>
  <c r="F395"/>
  <c r="F394"/>
  <c r="F393"/>
  <c r="H391"/>
  <c r="H389" s="1"/>
  <c r="H387" s="1"/>
  <c r="G391"/>
  <c r="G389" s="1"/>
  <c r="F391"/>
  <c r="F254"/>
  <c r="F253"/>
  <c r="F252"/>
  <c r="F251"/>
  <c r="H249"/>
  <c r="G249"/>
  <c r="F249"/>
  <c r="F386"/>
  <c r="F385"/>
  <c r="F384"/>
  <c r="F383"/>
  <c r="H381"/>
  <c r="H379" s="1"/>
  <c r="G381"/>
  <c r="F381" s="1"/>
  <c r="F378"/>
  <c r="F377"/>
  <c r="F376"/>
  <c r="F375"/>
  <c r="H373"/>
  <c r="G373"/>
  <c r="F373"/>
  <c r="F372"/>
  <c r="F371"/>
  <c r="F370"/>
  <c r="F369"/>
  <c r="H367"/>
  <c r="G367"/>
  <c r="F367"/>
  <c r="F366"/>
  <c r="F365"/>
  <c r="F364"/>
  <c r="F363"/>
  <c r="H361"/>
  <c r="G361"/>
  <c r="F361" s="1"/>
  <c r="F360"/>
  <c r="F359"/>
  <c r="F358"/>
  <c r="F357"/>
  <c r="H355"/>
  <c r="H353" s="1"/>
  <c r="G355"/>
  <c r="F355" s="1"/>
  <c r="F352"/>
  <c r="F351"/>
  <c r="F350"/>
  <c r="F349"/>
  <c r="H347"/>
  <c r="G347"/>
  <c r="F347"/>
  <c r="F346"/>
  <c r="F345"/>
  <c r="F344"/>
  <c r="F343"/>
  <c r="H341"/>
  <c r="G341"/>
  <c r="F341" s="1"/>
  <c r="F340"/>
  <c r="F339"/>
  <c r="F338"/>
  <c r="F337"/>
  <c r="H335"/>
  <c r="G335"/>
  <c r="F335" s="1"/>
  <c r="F334"/>
  <c r="F333"/>
  <c r="F332"/>
  <c r="F331"/>
  <c r="H329"/>
  <c r="H327" s="1"/>
  <c r="G329"/>
  <c r="G327" s="1"/>
  <c r="F329"/>
  <c r="F326"/>
  <c r="F325"/>
  <c r="F324"/>
  <c r="F323"/>
  <c r="H321"/>
  <c r="H319" s="1"/>
  <c r="G321"/>
  <c r="G319" s="1"/>
  <c r="F321"/>
  <c r="F318"/>
  <c r="F317"/>
  <c r="F316"/>
  <c r="F315"/>
  <c r="H313"/>
  <c r="G313"/>
  <c r="F313" s="1"/>
  <c r="F312"/>
  <c r="F311"/>
  <c r="F310"/>
  <c r="F309"/>
  <c r="H307"/>
  <c r="G307"/>
  <c r="F307"/>
  <c r="F306"/>
  <c r="F305"/>
  <c r="F304"/>
  <c r="F303"/>
  <c r="H301"/>
  <c r="G301"/>
  <c r="F301"/>
  <c r="F300"/>
  <c r="F299"/>
  <c r="F298"/>
  <c r="F297"/>
  <c r="H295"/>
  <c r="G295"/>
  <c r="F295" s="1"/>
  <c r="F294"/>
  <c r="F293"/>
  <c r="F292"/>
  <c r="F291"/>
  <c r="H289"/>
  <c r="H287" s="1"/>
  <c r="G289"/>
  <c r="F289" s="1"/>
  <c r="F286"/>
  <c r="F285"/>
  <c r="F284"/>
  <c r="F283"/>
  <c r="H281"/>
  <c r="G281"/>
  <c r="F281" s="1"/>
  <c r="F280"/>
  <c r="F279"/>
  <c r="F278"/>
  <c r="F277"/>
  <c r="H275"/>
  <c r="G275"/>
  <c r="F275" s="1"/>
  <c r="F274"/>
  <c r="F273"/>
  <c r="F272"/>
  <c r="F271"/>
  <c r="H269"/>
  <c r="H267" s="1"/>
  <c r="G269"/>
  <c r="F269" s="1"/>
  <c r="F266"/>
  <c r="F265"/>
  <c r="F264"/>
  <c r="F263"/>
  <c r="H261"/>
  <c r="G261"/>
  <c r="F261" s="1"/>
  <c r="F260"/>
  <c r="F259"/>
  <c r="F258"/>
  <c r="F257"/>
  <c r="H255"/>
  <c r="G255"/>
  <c r="F246"/>
  <c r="F245"/>
  <c r="F244"/>
  <c r="F243"/>
  <c r="H241"/>
  <c r="G241"/>
  <c r="F241"/>
  <c r="F240"/>
  <c r="F239"/>
  <c r="F238"/>
  <c r="F237"/>
  <c r="H235"/>
  <c r="G235"/>
  <c r="F235" s="1"/>
  <c r="F234"/>
  <c r="F233"/>
  <c r="F232"/>
  <c r="F231"/>
  <c r="H229"/>
  <c r="G229"/>
  <c r="F229" s="1"/>
  <c r="F228"/>
  <c r="F227"/>
  <c r="F226"/>
  <c r="F225"/>
  <c r="H223"/>
  <c r="H221" s="1"/>
  <c r="G223"/>
  <c r="G221" s="1"/>
  <c r="F221" s="1"/>
  <c r="F220"/>
  <c r="F219"/>
  <c r="F218"/>
  <c r="F217"/>
  <c r="H215"/>
  <c r="G215"/>
  <c r="F215" s="1"/>
  <c r="F214"/>
  <c r="F213"/>
  <c r="F212"/>
  <c r="F211"/>
  <c r="H209"/>
  <c r="H207" s="1"/>
  <c r="G209"/>
  <c r="F209" s="1"/>
  <c r="F146"/>
  <c r="F147"/>
  <c r="F148"/>
  <c r="F138"/>
  <c r="F139"/>
  <c r="F130"/>
  <c r="F131"/>
  <c r="F122"/>
  <c r="F123"/>
  <c r="F114"/>
  <c r="F115"/>
  <c r="H143"/>
  <c r="G143"/>
  <c r="H141"/>
  <c r="G141"/>
  <c r="H135"/>
  <c r="G135"/>
  <c r="H133"/>
  <c r="G133"/>
  <c r="H127"/>
  <c r="G127"/>
  <c r="H125"/>
  <c r="G125"/>
  <c r="H119"/>
  <c r="G119"/>
  <c r="F119" s="1"/>
  <c r="H117"/>
  <c r="G117"/>
  <c r="F117" s="1"/>
  <c r="H111"/>
  <c r="G111"/>
  <c r="H109"/>
  <c r="H107" s="1"/>
  <c r="G109"/>
  <c r="G107" s="1"/>
  <c r="F107" s="1"/>
  <c r="F140"/>
  <c r="F137"/>
  <c r="H101"/>
  <c r="G101"/>
  <c r="H99"/>
  <c r="G99"/>
  <c r="H93"/>
  <c r="G93"/>
  <c r="H91"/>
  <c r="G91"/>
  <c r="H81"/>
  <c r="G81"/>
  <c r="H79"/>
  <c r="G79"/>
  <c r="H73"/>
  <c r="G73"/>
  <c r="H71"/>
  <c r="G71"/>
  <c r="F68"/>
  <c r="F69"/>
  <c r="F60"/>
  <c r="F61"/>
  <c r="F54"/>
  <c r="F55"/>
  <c r="F42"/>
  <c r="F43"/>
  <c r="F36"/>
  <c r="F37"/>
  <c r="F28"/>
  <c r="F29"/>
  <c r="H65"/>
  <c r="G65"/>
  <c r="H63"/>
  <c r="G63"/>
  <c r="H51"/>
  <c r="G51"/>
  <c r="H57"/>
  <c r="G57"/>
  <c r="H47"/>
  <c r="H45" s="1"/>
  <c r="F45" s="1"/>
  <c r="G47"/>
  <c r="G45" s="1"/>
  <c r="H39"/>
  <c r="G39"/>
  <c r="H33"/>
  <c r="G33"/>
  <c r="H31"/>
  <c r="F31" s="1"/>
  <c r="G31"/>
  <c r="H25"/>
  <c r="G25"/>
  <c r="H19"/>
  <c r="G19"/>
  <c r="H13"/>
  <c r="G13"/>
  <c r="H11"/>
  <c r="F15"/>
  <c r="F19"/>
  <c r="F21"/>
  <c r="F24"/>
  <c r="F25"/>
  <c r="F27"/>
  <c r="F30"/>
  <c r="F33"/>
  <c r="F35"/>
  <c r="F38"/>
  <c r="F39"/>
  <c r="F41"/>
  <c r="F44"/>
  <c r="F46"/>
  <c r="F47"/>
  <c r="F49"/>
  <c r="F50"/>
  <c r="F51"/>
  <c r="F52"/>
  <c r="F53"/>
  <c r="F56"/>
  <c r="F57"/>
  <c r="F59"/>
  <c r="F62"/>
  <c r="F63"/>
  <c r="F65"/>
  <c r="F66"/>
  <c r="F67"/>
  <c r="F70"/>
  <c r="F71"/>
  <c r="F72"/>
  <c r="F73"/>
  <c r="F74"/>
  <c r="F75"/>
  <c r="F78"/>
  <c r="F79"/>
  <c r="F80"/>
  <c r="F81"/>
  <c r="F82"/>
  <c r="F83"/>
  <c r="F90"/>
  <c r="F91"/>
  <c r="F92"/>
  <c r="F93"/>
  <c r="F94"/>
  <c r="F95"/>
  <c r="F98"/>
  <c r="F99"/>
  <c r="F100"/>
  <c r="F101"/>
  <c r="F102"/>
  <c r="F103"/>
  <c r="F104"/>
  <c r="F105"/>
  <c r="F106"/>
  <c r="F109"/>
  <c r="F111"/>
  <c r="F113"/>
  <c r="F116"/>
  <c r="F121"/>
  <c r="F124"/>
  <c r="F125"/>
  <c r="F127"/>
  <c r="F129"/>
  <c r="F132"/>
  <c r="F133"/>
  <c r="F135"/>
  <c r="F141"/>
  <c r="F143"/>
  <c r="F145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406"/>
  <c r="F438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656"/>
  <c r="F664"/>
  <c r="F688"/>
  <c r="F702"/>
  <c r="F716"/>
  <c r="F730"/>
  <c r="F744"/>
  <c r="F752"/>
  <c r="F779"/>
  <c r="F782"/>
  <c r="F849"/>
  <c r="F853"/>
  <c r="F855"/>
  <c r="F857"/>
  <c r="F859"/>
  <c r="E112" i="1"/>
  <c r="D89"/>
  <c r="D84"/>
  <c r="G911" i="8" l="1"/>
  <c r="G855"/>
  <c r="F855" s="1"/>
  <c r="F501"/>
  <c r="H9"/>
  <c r="G729"/>
  <c r="H481"/>
  <c r="F507"/>
  <c r="F509"/>
  <c r="G499"/>
  <c r="F359"/>
  <c r="F361"/>
  <c r="H319"/>
  <c r="F319" s="1"/>
  <c r="G103"/>
  <c r="F103" s="1"/>
  <c r="F13"/>
  <c r="G11"/>
  <c r="G9" s="1"/>
  <c r="F9" s="1"/>
  <c r="F421"/>
  <c r="G481"/>
  <c r="F491"/>
  <c r="F871"/>
  <c r="G823"/>
  <c r="F823" s="1"/>
  <c r="G139"/>
  <c r="F139" s="1"/>
  <c r="F141"/>
  <c r="F239"/>
  <c r="H237"/>
  <c r="H8" s="1"/>
  <c r="H419"/>
  <c r="H727"/>
  <c r="F771"/>
  <c r="F465"/>
  <c r="F483"/>
  <c r="H608"/>
  <c r="F887"/>
  <c r="F87"/>
  <c r="F499"/>
  <c r="F743"/>
  <c r="H823"/>
  <c r="G671"/>
  <c r="F671" s="1"/>
  <c r="G691"/>
  <c r="F691" s="1"/>
  <c r="F873"/>
  <c r="G895"/>
  <c r="F895" s="1"/>
  <c r="F11"/>
  <c r="F143"/>
  <c r="F159"/>
  <c r="F175"/>
  <c r="F247"/>
  <c r="G253"/>
  <c r="F253" s="1"/>
  <c r="F287"/>
  <c r="H299"/>
  <c r="F299" s="1"/>
  <c r="F307"/>
  <c r="F327"/>
  <c r="F423"/>
  <c r="G441"/>
  <c r="F441" s="1"/>
  <c r="G610"/>
  <c r="G618"/>
  <c r="F618" s="1"/>
  <c r="G247" i="5"/>
  <c r="G767"/>
  <c r="F767" s="1"/>
  <c r="F255"/>
  <c r="H247"/>
  <c r="H205" s="1"/>
  <c r="G839"/>
  <c r="F839" s="1"/>
  <c r="F389"/>
  <c r="F563"/>
  <c r="G671"/>
  <c r="F671" s="1"/>
  <c r="F673"/>
  <c r="F327"/>
  <c r="F319"/>
  <c r="F405"/>
  <c r="F429"/>
  <c r="H437"/>
  <c r="H561"/>
  <c r="F571"/>
  <c r="F635"/>
  <c r="F663"/>
  <c r="H671"/>
  <c r="F715"/>
  <c r="F751"/>
  <c r="F815"/>
  <c r="F791"/>
  <c r="G267"/>
  <c r="F267" s="1"/>
  <c r="G287"/>
  <c r="F287" s="1"/>
  <c r="G353"/>
  <c r="F353" s="1"/>
  <c r="G379"/>
  <c r="F379" s="1"/>
  <c r="G397"/>
  <c r="F397" s="1"/>
  <c r="G413"/>
  <c r="F413" s="1"/>
  <c r="F637"/>
  <c r="G615"/>
  <c r="F615" s="1"/>
  <c r="F731"/>
  <c r="F785"/>
  <c r="F223"/>
  <c r="G207"/>
  <c r="F455"/>
  <c r="G439"/>
  <c r="F247"/>
  <c r="H9"/>
  <c r="F13"/>
  <c r="G11"/>
  <c r="G9" s="1"/>
  <c r="F911" i="8" l="1"/>
  <c r="G909"/>
  <c r="F909" s="1"/>
  <c r="F481"/>
  <c r="F729"/>
  <c r="G727"/>
  <c r="F727" s="1"/>
  <c r="G237"/>
  <c r="F610"/>
  <c r="G608"/>
  <c r="F608" s="1"/>
  <c r="F237"/>
  <c r="G419"/>
  <c r="H8" i="5"/>
  <c r="G561"/>
  <c r="F561" s="1"/>
  <c r="G205"/>
  <c r="F205" s="1"/>
  <c r="F207"/>
  <c r="G387"/>
  <c r="F387" s="1"/>
  <c r="G437"/>
  <c r="F437" s="1"/>
  <c r="F439"/>
  <c r="G8"/>
  <c r="F8" s="1"/>
  <c r="F11"/>
  <c r="F9"/>
  <c r="D136" i="1"/>
  <c r="D135"/>
  <c r="F132"/>
  <c r="E132"/>
  <c r="D130"/>
  <c r="F127"/>
  <c r="D127" s="1"/>
  <c r="D126"/>
  <c r="D125"/>
  <c r="D122"/>
  <c r="D121"/>
  <c r="D120"/>
  <c r="E117"/>
  <c r="D117" s="1"/>
  <c r="D116"/>
  <c r="D115"/>
  <c r="D112"/>
  <c r="D111"/>
  <c r="D110"/>
  <c r="D109"/>
  <c r="E106"/>
  <c r="D106" s="1"/>
  <c r="D105"/>
  <c r="D104"/>
  <c r="D103"/>
  <c r="D102"/>
  <c r="E99"/>
  <c r="D99" s="1"/>
  <c r="D98"/>
  <c r="E96"/>
  <c r="D96" s="1"/>
  <c r="D95"/>
  <c r="F93"/>
  <c r="D88"/>
  <c r="F85"/>
  <c r="D85" s="1"/>
  <c r="D83"/>
  <c r="D82"/>
  <c r="D81"/>
  <c r="D79"/>
  <c r="D78"/>
  <c r="D74"/>
  <c r="F72"/>
  <c r="D71"/>
  <c r="E69"/>
  <c r="D69" s="1"/>
  <c r="D68"/>
  <c r="F66"/>
  <c r="D66" s="1"/>
  <c r="D65"/>
  <c r="E63"/>
  <c r="D63" s="1"/>
  <c r="D59"/>
  <c r="D58"/>
  <c r="D57"/>
  <c r="D56"/>
  <c r="E54"/>
  <c r="D54" s="1"/>
  <c r="D50"/>
  <c r="D49"/>
  <c r="E46"/>
  <c r="D46" s="1"/>
  <c r="E16"/>
  <c r="D16" s="1"/>
  <c r="E12"/>
  <c r="D12" s="1"/>
  <c r="F419" i="8" l="1"/>
  <c r="G8"/>
  <c r="F8" s="1"/>
  <c r="E75" i="1"/>
  <c r="D75" s="1"/>
  <c r="E90"/>
  <c r="D132"/>
  <c r="D72"/>
  <c r="F60"/>
  <c r="D93"/>
  <c r="F90"/>
  <c r="E44"/>
  <c r="D44" s="1"/>
  <c r="E51"/>
  <c r="D51" s="1"/>
  <c r="G10" i="2"/>
  <c r="H10"/>
  <c r="F12"/>
  <c r="F13"/>
  <c r="F14"/>
  <c r="G15"/>
  <c r="F15" s="1"/>
  <c r="H15"/>
  <c r="F17"/>
  <c r="F18"/>
  <c r="F19"/>
  <c r="H19"/>
  <c r="F21"/>
  <c r="F22"/>
  <c r="F23"/>
  <c r="G24"/>
  <c r="H24"/>
  <c r="F26"/>
  <c r="G27"/>
  <c r="H27"/>
  <c r="F29"/>
  <c r="G30"/>
  <c r="H30"/>
  <c r="F32"/>
  <c r="G33"/>
  <c r="F33" s="1"/>
  <c r="H33"/>
  <c r="F35"/>
  <c r="G38"/>
  <c r="G36" s="1"/>
  <c r="H38"/>
  <c r="H36" s="1"/>
  <c r="F40"/>
  <c r="F41"/>
  <c r="F42"/>
  <c r="G45"/>
  <c r="H45"/>
  <c r="F47"/>
  <c r="G48"/>
  <c r="H48"/>
  <c r="F50"/>
  <c r="G51"/>
  <c r="H51"/>
  <c r="F53"/>
  <c r="G54"/>
  <c r="H54"/>
  <c r="F56"/>
  <c r="G58"/>
  <c r="H58"/>
  <c r="F60"/>
  <c r="G63"/>
  <c r="H63"/>
  <c r="F65"/>
  <c r="F66"/>
  <c r="F67"/>
  <c r="G68"/>
  <c r="H68"/>
  <c r="F70"/>
  <c r="G71"/>
  <c r="H71"/>
  <c r="F73"/>
  <c r="F74"/>
  <c r="G75"/>
  <c r="H75"/>
  <c r="F77"/>
  <c r="G78"/>
  <c r="H78"/>
  <c r="F80"/>
  <c r="G81"/>
  <c r="H81"/>
  <c r="F83"/>
  <c r="G84"/>
  <c r="H84"/>
  <c r="F86"/>
  <c r="G89"/>
  <c r="H89"/>
  <c r="F91"/>
  <c r="F92"/>
  <c r="G93"/>
  <c r="H93"/>
  <c r="F95"/>
  <c r="F96"/>
  <c r="F97"/>
  <c r="F98"/>
  <c r="G99"/>
  <c r="H99"/>
  <c r="F101"/>
  <c r="F102"/>
  <c r="F103"/>
  <c r="F104"/>
  <c r="F105"/>
  <c r="F106"/>
  <c r="G107"/>
  <c r="H107"/>
  <c r="F109"/>
  <c r="F110"/>
  <c r="F111"/>
  <c r="G112"/>
  <c r="H112"/>
  <c r="F114"/>
  <c r="F115"/>
  <c r="F116"/>
  <c r="F117"/>
  <c r="F118"/>
  <c r="G119"/>
  <c r="H119"/>
  <c r="F121"/>
  <c r="G122"/>
  <c r="F122" s="1"/>
  <c r="H122"/>
  <c r="F124"/>
  <c r="F125"/>
  <c r="F126"/>
  <c r="F127"/>
  <c r="G128"/>
  <c r="H128"/>
  <c r="F130"/>
  <c r="F131"/>
  <c r="F132"/>
  <c r="F133"/>
  <c r="F134"/>
  <c r="F135"/>
  <c r="F136"/>
  <c r="G137"/>
  <c r="H137"/>
  <c r="F139"/>
  <c r="H142"/>
  <c r="F144"/>
  <c r="H145"/>
  <c r="F147"/>
  <c r="G148"/>
  <c r="H148"/>
  <c r="F150"/>
  <c r="G151"/>
  <c r="H151"/>
  <c r="F153"/>
  <c r="G154"/>
  <c r="H154"/>
  <c r="F156"/>
  <c r="G157"/>
  <c r="H157"/>
  <c r="F159"/>
  <c r="G162"/>
  <c r="H162"/>
  <c r="F164"/>
  <c r="G165"/>
  <c r="H165"/>
  <c r="F167"/>
  <c r="G168"/>
  <c r="H168"/>
  <c r="F170"/>
  <c r="G171"/>
  <c r="H171"/>
  <c r="F173"/>
  <c r="G174"/>
  <c r="H174"/>
  <c r="F176"/>
  <c r="G177"/>
  <c r="H177"/>
  <c r="F179"/>
  <c r="G182"/>
  <c r="H182"/>
  <c r="F184"/>
  <c r="F185"/>
  <c r="F186"/>
  <c r="G187"/>
  <c r="H187"/>
  <c r="F189"/>
  <c r="F190"/>
  <c r="F191"/>
  <c r="F192"/>
  <c r="G193"/>
  <c r="H193"/>
  <c r="F195"/>
  <c r="F196"/>
  <c r="F197"/>
  <c r="F198"/>
  <c r="G199"/>
  <c r="H199"/>
  <c r="F201"/>
  <c r="G202"/>
  <c r="H202"/>
  <c r="F204"/>
  <c r="G205"/>
  <c r="H205"/>
  <c r="F207"/>
  <c r="F208"/>
  <c r="G211"/>
  <c r="H211"/>
  <c r="F213"/>
  <c r="H214"/>
  <c r="F216"/>
  <c r="F217"/>
  <c r="F218"/>
  <c r="F219"/>
  <c r="F220"/>
  <c r="F221"/>
  <c r="F222"/>
  <c r="G223"/>
  <c r="H223"/>
  <c r="F225"/>
  <c r="F226"/>
  <c r="F227"/>
  <c r="G228"/>
  <c r="H228"/>
  <c r="F230"/>
  <c r="F231"/>
  <c r="F232"/>
  <c r="G233"/>
  <c r="H233"/>
  <c r="F235"/>
  <c r="G236"/>
  <c r="H236"/>
  <c r="F238"/>
  <c r="G241"/>
  <c r="H241"/>
  <c r="F243"/>
  <c r="F244"/>
  <c r="G245"/>
  <c r="H245"/>
  <c r="F247"/>
  <c r="F248"/>
  <c r="G249"/>
  <c r="H249"/>
  <c r="F251"/>
  <c r="F252"/>
  <c r="G253"/>
  <c r="H253"/>
  <c r="F255"/>
  <c r="F256"/>
  <c r="G257"/>
  <c r="H257"/>
  <c r="F259"/>
  <c r="F260"/>
  <c r="G261"/>
  <c r="H261"/>
  <c r="F263"/>
  <c r="G264"/>
  <c r="H264"/>
  <c r="F266"/>
  <c r="G267"/>
  <c r="H267"/>
  <c r="F269"/>
  <c r="G272"/>
  <c r="H272"/>
  <c r="F274"/>
  <c r="F275"/>
  <c r="G276"/>
  <c r="H276"/>
  <c r="F278"/>
  <c r="H279"/>
  <c r="F281"/>
  <c r="H282"/>
  <c r="F284"/>
  <c r="G285"/>
  <c r="H285"/>
  <c r="F287"/>
  <c r="G288"/>
  <c r="H288"/>
  <c r="F290"/>
  <c r="G291"/>
  <c r="H291"/>
  <c r="F293"/>
  <c r="G294"/>
  <c r="H294"/>
  <c r="F296"/>
  <c r="G298"/>
  <c r="H298"/>
  <c r="F300"/>
  <c r="F301"/>
  <c r="G304"/>
  <c r="G302" s="1"/>
  <c r="H304"/>
  <c r="H302" s="1"/>
  <c r="F306"/>
  <c r="E13" i="3"/>
  <c r="D15"/>
  <c r="D16"/>
  <c r="D17"/>
  <c r="E18"/>
  <c r="D18" s="1"/>
  <c r="D20"/>
  <c r="E21"/>
  <c r="F21"/>
  <c r="F11" s="1"/>
  <c r="D23"/>
  <c r="E26"/>
  <c r="D28"/>
  <c r="D29"/>
  <c r="D30"/>
  <c r="D31"/>
  <c r="D32"/>
  <c r="D33"/>
  <c r="D34"/>
  <c r="E35"/>
  <c r="D35" s="1"/>
  <c r="D37"/>
  <c r="D38"/>
  <c r="D39"/>
  <c r="E40"/>
  <c r="D40" s="1"/>
  <c r="D42"/>
  <c r="D43"/>
  <c r="D44"/>
  <c r="D45"/>
  <c r="D46"/>
  <c r="D47"/>
  <c r="D48"/>
  <c r="D49"/>
  <c r="E50"/>
  <c r="D50" s="1"/>
  <c r="D52"/>
  <c r="E53"/>
  <c r="D53" s="1"/>
  <c r="D55"/>
  <c r="D56"/>
  <c r="E57"/>
  <c r="D57" s="1"/>
  <c r="D59"/>
  <c r="D60"/>
  <c r="D61"/>
  <c r="D62"/>
  <c r="D63"/>
  <c r="D64"/>
  <c r="D65"/>
  <c r="D66"/>
  <c r="D71"/>
  <c r="D72"/>
  <c r="D75"/>
  <c r="D76"/>
  <c r="E77"/>
  <c r="D77" s="1"/>
  <c r="D79"/>
  <c r="D80"/>
  <c r="D81"/>
  <c r="E84"/>
  <c r="D84" s="1"/>
  <c r="D86"/>
  <c r="D87"/>
  <c r="D90"/>
  <c r="D91"/>
  <c r="D96"/>
  <c r="D97"/>
  <c r="E98"/>
  <c r="D98" s="1"/>
  <c r="D100"/>
  <c r="D101"/>
  <c r="D104"/>
  <c r="D105"/>
  <c r="E108"/>
  <c r="E106" s="1"/>
  <c r="F108"/>
  <c r="F106" s="1"/>
  <c r="F102" s="1"/>
  <c r="D110"/>
  <c r="D111"/>
  <c r="D112"/>
  <c r="D113"/>
  <c r="D116"/>
  <c r="D117"/>
  <c r="D122"/>
  <c r="D123"/>
  <c r="D124"/>
  <c r="D125"/>
  <c r="E128"/>
  <c r="D130"/>
  <c r="D131"/>
  <c r="E132"/>
  <c r="D132" s="1"/>
  <c r="D134"/>
  <c r="D135"/>
  <c r="D136"/>
  <c r="D137"/>
  <c r="E138"/>
  <c r="D138" s="1"/>
  <c r="D140"/>
  <c r="E143"/>
  <c r="D145"/>
  <c r="D146"/>
  <c r="E147"/>
  <c r="D147" s="1"/>
  <c r="D149"/>
  <c r="D150"/>
  <c r="D151"/>
  <c r="D152"/>
  <c r="E153"/>
  <c r="D153" s="1"/>
  <c r="D155"/>
  <c r="E156"/>
  <c r="D156" s="1"/>
  <c r="D158"/>
  <c r="D159"/>
  <c r="E160"/>
  <c r="D160" s="1"/>
  <c r="D162"/>
  <c r="E163"/>
  <c r="D163" s="1"/>
  <c r="D165"/>
  <c r="E166"/>
  <c r="F166"/>
  <c r="F141" s="1"/>
  <c r="D168"/>
  <c r="E169"/>
  <c r="D169" s="1"/>
  <c r="F174"/>
  <c r="D174" s="1"/>
  <c r="D176"/>
  <c r="D177"/>
  <c r="D178"/>
  <c r="F179"/>
  <c r="D179" s="1"/>
  <c r="D181"/>
  <c r="D182"/>
  <c r="D183"/>
  <c r="F184"/>
  <c r="D184" s="1"/>
  <c r="D186"/>
  <c r="D187"/>
  <c r="D188"/>
  <c r="D189"/>
  <c r="F190"/>
  <c r="D190" s="1"/>
  <c r="D192"/>
  <c r="D193"/>
  <c r="D194"/>
  <c r="D195"/>
  <c r="F196"/>
  <c r="D196" s="1"/>
  <c r="D198"/>
  <c r="F199"/>
  <c r="D199" s="1"/>
  <c r="D201"/>
  <c r="D202"/>
  <c r="D203"/>
  <c r="D204"/>
  <c r="F207"/>
  <c r="D207" s="1"/>
  <c r="D209"/>
  <c r="D210"/>
  <c r="D211"/>
  <c r="F212"/>
  <c r="D212" s="1"/>
  <c r="D214"/>
  <c r="F215"/>
  <c r="D215" s="1"/>
  <c r="D217"/>
  <c r="D218"/>
  <c r="D219"/>
  <c r="F220"/>
  <c r="D220" s="1"/>
  <c r="D222"/>
  <c r="F223"/>
  <c r="D223" s="1"/>
  <c r="D225"/>
  <c r="D226"/>
  <c r="D227"/>
  <c r="D228"/>
  <c r="F165" i="2" l="1"/>
  <c r="F36"/>
  <c r="F119"/>
  <c r="F107"/>
  <c r="F99"/>
  <c r="F128"/>
  <c r="F112"/>
  <c r="F162"/>
  <c r="E60" i="1"/>
  <c r="D60" s="1"/>
  <c r="D90"/>
  <c r="F171" i="2"/>
  <c r="F168"/>
  <c r="D120" i="3"/>
  <c r="F228" i="2"/>
  <c r="E11" i="3"/>
  <c r="D11" s="1"/>
  <c r="F223" i="2"/>
  <c r="F89"/>
  <c r="F298"/>
  <c r="F294"/>
  <c r="F205"/>
  <c r="F202"/>
  <c r="F199"/>
  <c r="F187"/>
  <c r="F81"/>
  <c r="F75"/>
  <c r="F54"/>
  <c r="F291"/>
  <c r="F288"/>
  <c r="F285"/>
  <c r="F282"/>
  <c r="F279"/>
  <c r="F276"/>
  <c r="F267"/>
  <c r="F264"/>
  <c r="F261"/>
  <c r="F257"/>
  <c r="F253"/>
  <c r="F249"/>
  <c r="F245"/>
  <c r="H239"/>
  <c r="F236"/>
  <c r="F233"/>
  <c r="G209"/>
  <c r="G239"/>
  <c r="F214"/>
  <c r="F211"/>
  <c r="F193"/>
  <c r="H180"/>
  <c r="G180"/>
  <c r="H140"/>
  <c r="F93"/>
  <c r="G87"/>
  <c r="F84"/>
  <c r="F78"/>
  <c r="F71"/>
  <c r="F68"/>
  <c r="G61"/>
  <c r="F51"/>
  <c r="F48"/>
  <c r="F30"/>
  <c r="F27"/>
  <c r="F24"/>
  <c r="F177"/>
  <c r="F174"/>
  <c r="F157"/>
  <c r="F154"/>
  <c r="F151"/>
  <c r="F148"/>
  <c r="G140"/>
  <c r="F137"/>
  <c r="H61"/>
  <c r="D19" i="1"/>
  <c r="E9"/>
  <c r="F7"/>
  <c r="F58" i="2"/>
  <c r="F172" i="3"/>
  <c r="D172" s="1"/>
  <c r="D166"/>
  <c r="E141"/>
  <c r="D141" s="1"/>
  <c r="E126"/>
  <c r="D126" s="1"/>
  <c r="D128"/>
  <c r="E67"/>
  <c r="D67" s="1"/>
  <c r="E82"/>
  <c r="D82" s="1"/>
  <c r="F304" i="2"/>
  <c r="F302" s="1"/>
  <c r="G270"/>
  <c r="H270"/>
  <c r="F272"/>
  <c r="F241"/>
  <c r="H209"/>
  <c r="G160"/>
  <c r="F182"/>
  <c r="H160"/>
  <c r="F142"/>
  <c r="H87"/>
  <c r="F87" s="1"/>
  <c r="G43"/>
  <c r="G8"/>
  <c r="F63"/>
  <c r="H43"/>
  <c r="H8"/>
  <c r="F38"/>
  <c r="F10"/>
  <c r="F45"/>
  <c r="F170" i="3"/>
  <c r="D170" s="1"/>
  <c r="D118"/>
  <c r="F114"/>
  <c r="D114" s="1"/>
  <c r="D102"/>
  <c r="D106"/>
  <c r="F205"/>
  <c r="D205" s="1"/>
  <c r="D143"/>
  <c r="E92"/>
  <c r="E24"/>
  <c r="D24" s="1"/>
  <c r="D108"/>
  <c r="D26"/>
  <c r="D21"/>
  <c r="D13"/>
  <c r="F209" i="2" l="1"/>
  <c r="F140"/>
  <c r="F180"/>
  <c r="F239"/>
  <c r="F92" i="3"/>
  <c r="F9" s="1"/>
  <c r="F7" s="1"/>
  <c r="H7" i="2"/>
  <c r="E9" i="3"/>
  <c r="E7" s="1"/>
  <c r="F61" i="2"/>
  <c r="E7" i="1"/>
  <c r="D9"/>
  <c r="G7" i="2"/>
  <c r="F8"/>
  <c r="F43"/>
  <c r="F160"/>
  <c r="F270"/>
  <c r="D92" i="3" l="1"/>
  <c r="D9"/>
  <c r="D7"/>
  <c r="D7" i="1"/>
  <c r="F7" i="2"/>
  <c r="D69" i="4" l="1"/>
  <c r="D66"/>
  <c r="D65"/>
  <c r="D63"/>
  <c r="E61"/>
  <c r="E50" s="1"/>
  <c r="D60"/>
  <c r="D59"/>
  <c r="D57"/>
  <c r="D56"/>
  <c r="D55"/>
  <c r="D54"/>
  <c r="F52"/>
  <c r="D52" s="1"/>
  <c r="D49"/>
  <c r="D48"/>
  <c r="F46"/>
  <c r="E46"/>
  <c r="D45"/>
  <c r="D44"/>
  <c r="F42"/>
  <c r="F40" s="1"/>
  <c r="E42"/>
  <c r="E40" s="1"/>
  <c r="E28" s="1"/>
  <c r="D39"/>
  <c r="D38"/>
  <c r="F36"/>
  <c r="D36" s="1"/>
  <c r="D35"/>
  <c r="D34"/>
  <c r="F32"/>
  <c r="D32" s="1"/>
  <c r="D27"/>
  <c r="D26"/>
  <c r="F24"/>
  <c r="D24" s="1"/>
  <c r="F30" l="1"/>
  <c r="D30" s="1"/>
  <c r="E22"/>
  <c r="E20" s="1"/>
  <c r="D40"/>
  <c r="D42"/>
  <c r="D46"/>
  <c r="F9"/>
  <c r="E9"/>
  <c r="F67"/>
  <c r="F28" l="1"/>
  <c r="F22" s="1"/>
  <c r="D22" s="1"/>
  <c r="D9"/>
  <c r="E18"/>
  <c r="D70"/>
  <c r="F61"/>
  <c r="F50" s="1"/>
  <c r="D28" l="1"/>
  <c r="D67"/>
  <c r="D61" l="1"/>
  <c r="D50" l="1"/>
  <c r="F20"/>
  <c r="F18" l="1"/>
  <c r="D18" s="1"/>
  <c r="D20"/>
</calcChain>
</file>

<file path=xl/sharedStrings.xml><?xml version="1.0" encoding="utf-8"?>
<sst xmlns="http://schemas.openxmlformats.org/spreadsheetml/2006/main" count="3768" uniqueCount="804">
  <si>
    <t>ÀÝ¹³Ù»ÝÁ (ë.5+ë.6)</t>
  </si>
  <si>
    <t>³Û¹ ÃíáõÙ`</t>
  </si>
  <si>
    <t>í³ñã³Ï³Ý Ù³ë</t>
  </si>
  <si>
    <t>ýáÝ¹³ÛÇÝ Ù³ë</t>
  </si>
  <si>
    <t>X</t>
  </si>
  <si>
    <t>1111</t>
  </si>
  <si>
    <t>1112</t>
  </si>
  <si>
    <t>1121</t>
  </si>
  <si>
    <t>1131</t>
  </si>
  <si>
    <t>1151</t>
  </si>
  <si>
    <t>1152</t>
  </si>
  <si>
    <t>1153</t>
  </si>
  <si>
    <t>1161</t>
  </si>
  <si>
    <t>1162</t>
  </si>
  <si>
    <t>1163</t>
  </si>
  <si>
    <t>1164</t>
  </si>
  <si>
    <t>1165</t>
  </si>
  <si>
    <t>1211</t>
  </si>
  <si>
    <t>1220</t>
  </si>
  <si>
    <t>1221</t>
  </si>
  <si>
    <t>1230</t>
  </si>
  <si>
    <t>1231</t>
  </si>
  <si>
    <t>1240</t>
  </si>
  <si>
    <t>1241</t>
  </si>
  <si>
    <t>1251</t>
  </si>
  <si>
    <t>1254</t>
  </si>
  <si>
    <t>1255</t>
  </si>
  <si>
    <t>1256</t>
  </si>
  <si>
    <t>1257</t>
  </si>
  <si>
    <t>1258</t>
  </si>
  <si>
    <t>1261</t>
  </si>
  <si>
    <t>1262</t>
  </si>
  <si>
    <t>1311</t>
  </si>
  <si>
    <t>1321</t>
  </si>
  <si>
    <t>1331</t>
  </si>
  <si>
    <t>1332</t>
  </si>
  <si>
    <t>1333</t>
  </si>
  <si>
    <t>1334</t>
  </si>
  <si>
    <t>1341</t>
  </si>
  <si>
    <t>1342</t>
  </si>
  <si>
    <t>1343</t>
  </si>
  <si>
    <t>1351</t>
  </si>
  <si>
    <t>1352</t>
  </si>
  <si>
    <t>1361</t>
  </si>
  <si>
    <t>1362</t>
  </si>
  <si>
    <t>1371</t>
  </si>
  <si>
    <t>1381</t>
  </si>
  <si>
    <t>1382</t>
  </si>
  <si>
    <t>1390</t>
  </si>
  <si>
    <t>1391</t>
  </si>
  <si>
    <t>1392</t>
  </si>
  <si>
    <t>1393</t>
  </si>
  <si>
    <t>Տ ե ղ ե կ ու թ յ ու ն ն ե ր</t>
  </si>
  <si>
    <t>Եկամտատեսակները</t>
  </si>
  <si>
    <t>ապառքը տարեսկզբի դրությամբ</t>
  </si>
  <si>
    <t>ապառքը տարեվերջի դրությամբ</t>
  </si>
  <si>
    <t>տվյալ տարվա հաշվարկային գումարը</t>
  </si>
  <si>
    <t>Հողի հարկ համայնքների վարչական տարածքներում գտնվող հողերի համար</t>
  </si>
  <si>
    <t>Գույքահարկ փոխադրամիջոցների համար</t>
  </si>
  <si>
    <t>Հողերի վարձակալության վարձավճարներ</t>
  </si>
  <si>
    <t>x</t>
  </si>
  <si>
    <t>Այլ գույքի վարձակալության վարձավճարներ</t>
  </si>
  <si>
    <t xml:space="preserve">  ÀÝ¹³Ù»ÝÁ   (ë.7 +ë.8)</t>
  </si>
  <si>
    <t xml:space="preserve">     ³Û¹ ÃíáõÙ`</t>
  </si>
  <si>
    <t>í³ñã³Ï³Ý µÛáõç»</t>
  </si>
  <si>
    <t>ýáÝ¹³ÛÇÝ µÛáõç»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</si>
  <si>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</si>
  <si>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</si>
  <si>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</si>
  <si>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</si>
  <si>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</si>
  <si>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</si>
  <si>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</si>
  <si>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</si>
  <si>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</si>
  <si>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</si>
  <si>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</si>
  <si>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</si>
  <si>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</si>
  <si>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</si>
  <si>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</si>
  <si>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</si>
  <si>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Ð²îì²Ì 3</t>
  </si>
  <si>
    <t xml:space="preserve"> NN 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</si>
  <si>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</si>
  <si>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</si>
  <si>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</si>
  <si>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</si>
  <si>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</si>
  <si>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</si>
  <si>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</si>
  <si>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</si>
  <si>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</si>
  <si>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</si>
  <si>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</si>
  <si>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</si>
  <si>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</si>
  <si>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</si>
  <si>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</si>
  <si>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</si>
  <si>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</si>
  <si>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</si>
  <si>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</si>
  <si>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</si>
  <si>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</si>
  <si>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</si>
  <si>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</si>
  <si>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</si>
  <si>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</si>
  <si>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</si>
  <si>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</si>
  <si>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</si>
  <si>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</si>
  <si>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</si>
  <si>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</si>
  <si>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</si>
  <si>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</si>
  <si>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</si>
  <si>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</si>
  <si>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</si>
  <si>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</si>
  <si>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</si>
  <si>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</si>
  <si>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</si>
  <si>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</si>
  <si>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</si>
  <si>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</si>
  <si>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</si>
  <si>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</si>
  <si>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</si>
  <si>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</si>
  <si>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</si>
  <si>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</si>
  <si>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</si>
  <si>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</si>
  <si>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</si>
  <si>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</si>
  <si>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</si>
  <si>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</si>
  <si>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</si>
  <si>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</si>
  <si>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</si>
  <si>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</si>
  <si>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</si>
  <si>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</si>
  <si>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</si>
  <si>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</si>
  <si>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</si>
  <si>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</si>
  <si>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</si>
  <si>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</si>
  <si>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</si>
  <si>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</si>
  <si>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</si>
  <si>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</si>
  <si>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</si>
  <si>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</si>
  <si>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</si>
  <si>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</si>
  <si>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</si>
  <si>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</si>
  <si>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</si>
  <si>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</si>
  <si>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</si>
  <si>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</si>
  <si>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</si>
  <si>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</si>
  <si>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</si>
  <si>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</si>
  <si>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</si>
  <si>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</si>
  <si>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</si>
  <si>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</si>
  <si>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</si>
  <si>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</si>
  <si>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</si>
  <si>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</si>
  <si>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</si>
  <si>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</si>
  <si>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</si>
  <si>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</si>
  <si>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</si>
  <si>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</si>
  <si>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</si>
  <si>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</si>
  <si>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</si>
  <si>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</si>
  <si>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</si>
  <si>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</si>
  <si>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</si>
  <si>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</si>
  <si>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</si>
  <si>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</si>
  <si>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</si>
  <si>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</si>
  <si>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</si>
  <si>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</si>
  <si>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</si>
  <si>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</si>
  <si>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</si>
  <si>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</si>
  <si>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</si>
  <si>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</si>
  <si>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</si>
  <si>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 xml:space="preserve">  Ð²îì²Ì  4</t>
  </si>
  <si>
    <t xml:space="preserve">îáÕÇ NN  </t>
  </si>
  <si>
    <t>ÀÝ¹³Ù»ÝÁ (ë.4+ë.5)</t>
  </si>
  <si>
    <t>í³ñã³Ï³Ý    Ù³ë</t>
  </si>
  <si>
    <t>ýáÝ¹³ÛÇÝ    Ù³ë</t>
  </si>
  <si>
    <t>ÀÜ¸²ØºÜÀ Ð²ìºÈàôð¸À Î²Ø ¸ºüÆòÆîÀ (ä²Î²êàôð¸À)</t>
  </si>
  <si>
    <t xml:space="preserve">  Ð²îì²Ì  5</t>
  </si>
  <si>
    <t xml:space="preserve">        ³Û¹ ÃíáõÙ`</t>
  </si>
  <si>
    <t xml:space="preserve">     X</t>
  </si>
  <si>
    <t>9111</t>
  </si>
  <si>
    <t>6111</t>
  </si>
  <si>
    <t>9112</t>
  </si>
  <si>
    <t>6112</t>
  </si>
  <si>
    <t>9213</t>
  </si>
  <si>
    <t>6213</t>
  </si>
  <si>
    <t>9212</t>
  </si>
  <si>
    <t>6212</t>
  </si>
  <si>
    <t>1372</t>
  </si>
  <si>
    <r>
      <t xml:space="preserve"> </t>
    </r>
    <r>
      <rPr>
        <b/>
        <u/>
        <sz val="14"/>
        <rFont val="Arial LatArm"/>
        <family val="2"/>
      </rPr>
      <t>Ð²îì²Ì 2</t>
    </r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</si>
  <si>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</si>
  <si>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 xml:space="preserve">այդ թվում՝ </t>
  </si>
  <si>
    <t>1. ՀԱՐԿԵՐ ԵՎ ՏՈՒՐՔԵՐ</t>
  </si>
  <si>
    <t>(տող 1110 + տող 1120 + տող 1130 + տող 1150 + տող 1160)</t>
  </si>
  <si>
    <t xml:space="preserve">այդ թվում`  </t>
  </si>
  <si>
    <t>1.1 Գույքային հարկեր անշարժ գույքից</t>
  </si>
  <si>
    <t>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</si>
  <si>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</si>
  <si>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</si>
  <si>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</si>
  <si>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Տեղական տուրքեր</t>
  </si>
  <si>
    <t>որից`</t>
  </si>
  <si>
    <t>աա) Հիմնական շինությունների համար</t>
  </si>
  <si>
    <t>աբ) Ոչ հիմնական շինությունների համար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</si>
  <si>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</si>
  <si>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ե) Համայնքի տարածքում բացօթյա վաճառք կազմակերպելու թույլտվության համար</t>
  </si>
  <si>
    <t>զ) Համայնքի տարածքում հեղուկ վառելիքի, սեղմված բնական կամ հեղուկացված նավթային գազերի մանրածախ առևտրի կետերում հեղուկ վառելիքի և (կամ) սեղմված բնական կամ հեղուկացված նավթային գազերի և տեխնիկական հեղուկների վաճառքի թույլտվության համար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</si>
  <si>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</si>
  <si>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թ) Համայնքի տարածքում արտաքին գովազդ տեղադրելու թույլտվության համար</t>
  </si>
  <si>
    <t>ժա)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</si>
  <si>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ժբ) Թանկարժեք մետաղներից պատրաստված իրերի մանրածախ առուվաճառքի թույլտվության համար</t>
  </si>
  <si>
    <t>1.4 Ապրանքների մատակարարումից և ծառայությունների մատուցումից այլ պարտադիր վճարներ</t>
  </si>
  <si>
    <t>Համայնքի բյուջե վճարվող պետական տուրքեր</t>
  </si>
  <si>
    <t>(տող 1152 + տող 1153 )</t>
  </si>
  <si>
    <t xml:space="preserve">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</si>
  <si>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պատճեներ հանելու և դրանցից քաղվածքներ տալու համար </t>
  </si>
  <si>
    <t xml:space="preserve"> 1.5 Այլ հարկային եկամուտներ</t>
  </si>
  <si>
    <t>(տող 1161 + տող 1165 )</t>
  </si>
  <si>
    <t>Օրենքով պետական բյուջե ամրագրվող հարկերից և այլ պարտադիր վճարներից  մասհանումներ համայնքների բյուջեներ</t>
  </si>
  <si>
    <t>(տող 1162 + տող 1163 + տող 1164)</t>
  </si>
  <si>
    <t>ա) Եկամտահարկ</t>
  </si>
  <si>
    <t>բ) Շահութահարկ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</si>
  <si>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</si>
  <si>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>2. ՊԱՇՏՈՆԱԿԱՆ ԴՐԱՄԱՇՆՈՐՀՆԵՐ</t>
  </si>
  <si>
    <t>(տող 1210 + տող 1220 + տող 1230 + տող 1240 + տող 1250 + տող 1260)</t>
  </si>
  <si>
    <t>2.1  Ընթացիկ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</si>
  <si>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</si>
  <si>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</si>
  <si>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</si>
  <si>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</si>
  <si>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</si>
  <si>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</si>
  <si>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</si>
  <si>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2.5 Ընթացիկ ներքին պաշտոնական դրամաշնորհներ` ստացված կառավարման այլ մակարդակներից</t>
  </si>
  <si>
    <t>(տող 1251 + տող 1254 + տող 1257 + տող 1258)</t>
  </si>
  <si>
    <t>ա) Պետական բյուջեից ֆինանսական համահարթեցման սկզբունքով տրամադրվող դոտացիաներ</t>
  </si>
  <si>
    <t>բ) Պետական բյուջեից համայնքի վարչական բյուջեին տրամադրվող այլ դոտացիաներ</t>
  </si>
  <si>
    <t>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</si>
  <si>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բբ) Պետական բյուջեից համայնքի վարչական բյուջեին տրամադրվող այլ դոտացիաներ</t>
  </si>
  <si>
    <t>գ) Պետական բյուջեից համայնքի վարչական բյուջեին տրամադրվող նպատակային հատկացումներ (սուբվենցիաներ)</t>
  </si>
  <si>
    <t>դ)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</si>
  <si>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</t>
  </si>
  <si>
    <t>(տող 1261 + տող 1262)</t>
  </si>
  <si>
    <t>ա) Պետական բյուջեից կապիտալ ծախսերի ֆինանսավորման նպատակային հատկացումներ (սուբվենցիաներ)</t>
  </si>
  <si>
    <t>բ) Այլ համայնքներից կապիտալ ծախսերի ֆինանսավորման նպատակով ստացվող պաշտոնական դրամաշնորհներ</t>
  </si>
  <si>
    <t>3. ԱՅԼ ԵԿԱՄՈՒՏՆԵՐ</t>
  </si>
  <si>
    <t>(տող 1310 + տող 1320 + տող 1330 + տող 1340 + տող 1350 + տող 1360 + տող 1370 + տող 1380+ տող 1390)</t>
  </si>
  <si>
    <t>3.1 Տոկոսներ</t>
  </si>
  <si>
    <t>Բանկերում համայնքի բյուջեի ժամանակավոր ազատ միջոցների տեղաբաշխումից և դեպոզիտներից ստացված տոկոսավճարներ</t>
  </si>
  <si>
    <t>3.2 Շահաբաժիններ</t>
  </si>
  <si>
    <t>Բաժնետիրական ընկերություններում համայնքի մասնակցության դիմաց համայնքի բյուջե մուտքագրվող շահաբաժիններ</t>
  </si>
  <si>
    <t>3.3 Գույքի վարձակալությունից եկամուտներ</t>
  </si>
  <si>
    <t>(տող 1331 + տող 1332 + տող 1333 + 1334)</t>
  </si>
  <si>
    <t xml:space="preserve">Համայնքի սեփականություն համարվող հողերի վարձավճարներ </t>
  </si>
  <si>
    <t xml:space="preserve">Համայնքի վարչական տարածքում գտնվող պետական սեփականություն համարվող հողերի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</si>
  <si>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</si>
  <si>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</si>
  <si>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</t>
  </si>
  <si>
    <t>(տող 1341 + տող 1342+ տող 1343)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</si>
  <si>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</si>
  <si>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</si>
  <si>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</si>
  <si>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</t>
  </si>
  <si>
    <t>(տող 1351 + տող 1352)</t>
  </si>
  <si>
    <t>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</si>
  <si>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</si>
  <si>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 xml:space="preserve">3.6 Մուտքեր տույժերից, տուգանքներից </t>
  </si>
  <si>
    <t>(տող 1361 + տող 1362)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</si>
  <si>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</si>
  <si>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գծով տույժերից</t>
  </si>
  <si>
    <t>3.7 Ընթացիկ ոչ պաշտոնական դրամաշնորհներ</t>
  </si>
  <si>
    <t>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</si>
  <si>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</si>
  <si>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</si>
  <si>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</t>
  </si>
  <si>
    <t>(տող 1381 + տող 1382)</t>
  </si>
  <si>
    <t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</si>
  <si>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</si>
  <si>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3.9 Այլ եկամուտներ</t>
  </si>
  <si>
    <t>(տող 1391 + տող 1392 + տող 1393)</t>
  </si>
  <si>
    <t xml:space="preserve">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</si>
  <si>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</si>
  <si>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 մուտքագրման ենթակա այլ եկամուտներ</t>
  </si>
  <si>
    <t>Տողի NN</t>
  </si>
  <si>
    <t>Հոդվածի NN</t>
  </si>
  <si>
    <t>N</t>
  </si>
  <si>
    <t>Ա</t>
  </si>
  <si>
    <t xml:space="preserve">  Տողի NN</t>
  </si>
  <si>
    <t>Բա-ժին</t>
  </si>
  <si>
    <t>Խումբ</t>
  </si>
  <si>
    <t>Դաս</t>
  </si>
  <si>
    <t>Բյուջետային ծախսերի գործառական դասակարգման բաժինների, խմբերի և դասերի անվանումները</t>
  </si>
  <si>
    <t>4</t>
  </si>
  <si>
    <t>5</t>
  </si>
  <si>
    <r>
      <t xml:space="preserve">ԸՆԴԱՄԵՆԸ ԾԱԽՍԵՐ </t>
    </r>
    <r>
      <rPr>
        <b/>
        <sz val="9"/>
        <rFont val="GHEA Grapalat"/>
        <family val="3"/>
      </rPr>
      <t>(տող2100+տող2200+տող2300+տող2400+տող2500+տող2600+տող2700+տող2800+տող2900+տող3000+տող3100)</t>
    </r>
  </si>
  <si>
    <r>
      <t xml:space="preserve">ԸՆԴՀԱՆՈՒՐ ԲՆՈՒՅԹԻ ՀԱՆՐԱՅԻՆ ԾԱՌԱՅՈՒԹՅՈՒՆՆԵՐ </t>
    </r>
    <r>
      <rPr>
        <b/>
        <sz val="9"/>
        <rFont val="GHEA Grapalat"/>
        <family val="3"/>
      </rPr>
      <t xml:space="preserve">(տող2110+տող2120+տող2130+տող2140+տող2150+տող2160+տող2170+տող2180)                                                                                        </t>
    </r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</si>
  <si>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</si>
  <si>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</si>
  <si>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</si>
  <si>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</si>
  <si>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 xml:space="preserve">Արտաքին հարաբերություններ </t>
  </si>
  <si>
    <t>Արտաքին տնտեսական օգնություն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</si>
  <si>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</si>
  <si>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</si>
  <si>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</si>
  <si>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</si>
  <si>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</si>
  <si>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</si>
  <si>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</si>
  <si>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</si>
  <si>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</si>
  <si>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</si>
  <si>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6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</si>
  <si>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</si>
  <si>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</si>
  <si>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>7</t>
  </si>
  <si>
    <t xml:space="preserve">Պետական պարտքի գծով գործառնություններ </t>
  </si>
  <si>
    <t>8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</si>
  <si>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</si>
  <si>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</si>
  <si>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</si>
  <si>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այդ թվում` Երևանի համաքաղաքային ծախսերի ֆինանսավորման համար</t>
  </si>
  <si>
    <r>
      <t xml:space="preserve">ՊԱՇՏՊԱՆՈՒԹՅՈՒՆ </t>
    </r>
    <r>
      <rPr>
        <b/>
        <sz val="9"/>
        <rFont val="GHEA Grapalat"/>
        <family val="3"/>
      </rPr>
      <t>(տող2210+2220+տող2230+տող2240+տող2250)</t>
    </r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</si>
  <si>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</si>
  <si>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</si>
  <si>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</si>
  <si>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</si>
  <si>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</si>
  <si>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</si>
  <si>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</si>
  <si>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</si>
  <si>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r>
      <t xml:space="preserve">ՀԱՍԱՐԱԿԱԿԱՆ ԿԱՐԳ, ԱՆՎՏԱՆԳՈՒԹՅՈՒՆ և ԴԱՏԱԿԱՆ ԳՈՐԾՈՒՆԵՈՒԹՅՈՒՆ </t>
    </r>
    <r>
      <rPr>
        <b/>
        <sz val="9"/>
        <rFont val="GHEA Grapalat"/>
        <family val="3"/>
      </rPr>
      <t>(տող2310+տող2320+տող2330+տող2340+տող2350+տող2360+տող2370)</t>
    </r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</si>
  <si>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</si>
  <si>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</si>
  <si>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</si>
  <si>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</si>
  <si>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</si>
  <si>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</si>
  <si>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</si>
  <si>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</si>
  <si>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</si>
  <si>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</si>
  <si>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</si>
  <si>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</si>
  <si>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</si>
  <si>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</si>
  <si>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</si>
  <si>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r>
      <t>ՏՆՏԵՍԱԿԱՆ ՀԱՐԱԲԵՐՈՒԹՅՈՒՆՆԵՐ (</t>
    </r>
    <r>
      <rPr>
        <b/>
        <sz val="9"/>
        <rFont val="GHEA Grapalat"/>
        <family val="3"/>
      </rPr>
      <t>տող2410+տող2420+տող2430+տող2440+տող2450+տող2460+տող2470+տող2480+տող2490)</t>
    </r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</si>
  <si>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</si>
  <si>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</si>
  <si>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</si>
  <si>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</si>
  <si>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</si>
  <si>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</si>
  <si>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</si>
  <si>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</si>
  <si>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</si>
  <si>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</si>
  <si>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</si>
  <si>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</si>
  <si>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</si>
  <si>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</si>
  <si>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</si>
  <si>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</si>
  <si>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</si>
  <si>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</si>
  <si>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</si>
  <si>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</si>
  <si>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</si>
  <si>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</si>
  <si>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</si>
  <si>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</si>
  <si>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</si>
  <si>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</si>
  <si>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</si>
  <si>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</si>
  <si>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</si>
  <si>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</si>
  <si>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</si>
  <si>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</si>
  <si>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</si>
  <si>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</si>
  <si>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</si>
  <si>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</si>
  <si>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</si>
  <si>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</si>
  <si>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</si>
  <si>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</si>
  <si>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9</t>
  </si>
  <si>
    <t>Տնտեսական հարաբերություններ (այլ դասերին չպատկանող)</t>
  </si>
  <si>
    <r>
      <t xml:space="preserve">ՇՐՋԱԿԱ ՄԻՋԱՎԱՅՐԻ ՊԱՇՏՊԱՆՈՒԹՅՈՒՆ </t>
    </r>
    <r>
      <rPr>
        <b/>
        <sz val="9"/>
        <rFont val="GHEA Grapalat"/>
        <family val="3"/>
      </rPr>
      <t>(տող2510+տող2520+տող2530+տող2540+տող2550+տող2560)</t>
    </r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</si>
  <si>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</si>
  <si>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</si>
  <si>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</si>
  <si>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</si>
  <si>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</si>
  <si>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</si>
  <si>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</si>
  <si>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r>
      <t xml:space="preserve">ԲՆԱԿԱՐԱՆԱՅԻՆ ՇԻՆԱՐԱՐՈՒԹՅՈՒՆ ԵՎ ԿՈՄՈՒՆԱԼ ԾԱՌԱՅՈՒԹՅՈՒՆ </t>
    </r>
    <r>
      <rPr>
        <b/>
        <sz val="9"/>
        <rFont val="GHEA Grapalat"/>
        <family val="3"/>
      </rPr>
      <t>(տող3610+տող3620+տող3630+տող3640+տող3650+տող3660)</t>
    </r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</si>
  <si>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</si>
  <si>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</si>
  <si>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</si>
  <si>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</si>
  <si>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</si>
  <si>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</si>
  <si>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</si>
  <si>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</si>
  <si>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</si>
  <si>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</si>
  <si>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</si>
  <si>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</si>
  <si>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</si>
  <si>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</si>
  <si>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</si>
  <si>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</si>
  <si>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</si>
  <si>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</si>
  <si>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</si>
  <si>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</si>
  <si>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</si>
  <si>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</si>
  <si>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</si>
  <si>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</si>
  <si>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</si>
  <si>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</si>
  <si>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</si>
  <si>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</si>
  <si>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</si>
  <si>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</si>
  <si>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</si>
  <si>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</si>
  <si>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</si>
  <si>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</si>
  <si>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</si>
  <si>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</si>
  <si>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</si>
  <si>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</si>
  <si>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</si>
  <si>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</si>
  <si>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</si>
  <si>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</si>
  <si>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</si>
  <si>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</si>
  <si>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</si>
  <si>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</si>
  <si>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</si>
  <si>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r>
      <t xml:space="preserve">ԿՐԹՈՒԹՅՈՒՆ </t>
    </r>
    <r>
      <rPr>
        <b/>
        <sz val="9"/>
        <rFont val="GHEA Grapalat"/>
        <family val="3"/>
      </rPr>
      <t>(տող2910+տող2920+տող2930+տող2940+տող2950+տող2960+տող2970+տող2980)</t>
    </r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</si>
  <si>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</si>
  <si>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</si>
  <si>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</si>
  <si>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</si>
  <si>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</si>
  <si>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</si>
  <si>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</si>
  <si>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</si>
  <si>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</si>
  <si>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</si>
  <si>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</si>
  <si>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</si>
  <si>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</si>
  <si>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</si>
  <si>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</si>
  <si>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</si>
  <si>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</si>
  <si>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</si>
  <si>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r>
      <t xml:space="preserve">ՍՈՑԻԱԼԱԿԱՆ ՊԱՇՏՊԱՆՈՒԹՅՈՒՆ </t>
    </r>
    <r>
      <rPr>
        <b/>
        <sz val="9"/>
        <rFont val="GHEA Grapalat"/>
        <family val="3"/>
      </rPr>
      <t xml:space="preserve">(տող3010+տող3020+տող3030+տող3040+տող3050+տող3060+տող3070+տող3080+տող3090) </t>
    </r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</si>
  <si>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</si>
  <si>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</si>
  <si>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</si>
  <si>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</si>
  <si>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</si>
  <si>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</si>
  <si>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</si>
  <si>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</si>
  <si>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</si>
  <si>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</si>
  <si>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</si>
  <si>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</si>
  <si>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r>
      <t>ՀԻՄՆԱԿԱՆ ԲԱԺԻՆՆԵՐԻՆ ՉԴԱՍՎՈՂ ՊԱՀՈՒՍՏԱՅԻՆ ՖՈՆԴԵՐ (</t>
    </r>
    <r>
      <rPr>
        <b/>
        <sz val="9"/>
        <rFont val="GHEA Grapalat"/>
        <family val="3"/>
      </rPr>
      <t>տող3110)</t>
    </r>
  </si>
  <si>
    <t xml:space="preserve">ՀՀ կառավարության և համայնքների պահուստային ֆոնդ </t>
  </si>
  <si>
    <t>ՀՀ համայնքների պահուստային ֆոնդ</t>
  </si>
  <si>
    <t xml:space="preserve">Բյուջետային ծախսերի տնտեսագիտական դասակարգման հոդվածների </t>
  </si>
  <si>
    <t>անվանումները</t>
  </si>
  <si>
    <t xml:space="preserve">այդ թվում` 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</si>
  <si>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</si>
  <si>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</si>
  <si>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</si>
  <si>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 xml:space="preserve"> -Բնեղեն աշխատավարձեր և հավելավճարներ</t>
  </si>
  <si>
    <t xml:space="preserve"> -Սոցիալական ապահովության վճարներ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</si>
  <si>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</si>
  <si>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</si>
  <si>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</si>
  <si>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</si>
  <si>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</si>
  <si>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</si>
  <si>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</si>
  <si>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</si>
  <si>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</si>
  <si>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</si>
  <si>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</si>
  <si>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</si>
  <si>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</si>
  <si>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</si>
  <si>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</si>
  <si>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</si>
  <si>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</si>
  <si>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</si>
  <si>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-Մասնագիտական ծառայություններ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</si>
  <si>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</si>
  <si>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</si>
  <si>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</si>
  <si>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</si>
  <si>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</si>
  <si>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</si>
  <si>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</si>
  <si>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</si>
  <si>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</si>
  <si>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</si>
  <si>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-Ներքին արժեթղթերի տոկոսավճարներ</t>
  </si>
  <si>
    <t xml:space="preserve"> -Ներքին վարկերի տոկոսավճարներ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</si>
  <si>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</si>
  <si>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</si>
  <si>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</si>
  <si>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</si>
  <si>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</si>
  <si>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</si>
  <si>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</si>
  <si>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</si>
  <si>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</si>
  <si>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</si>
  <si>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</si>
  <si>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</si>
  <si>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</si>
  <si>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</si>
  <si>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</si>
  <si>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որից` </t>
  </si>
  <si>
    <t xml:space="preserve"> Երևանի համաքաղաքային ծախսերի ֆինանսավորման համար</t>
  </si>
  <si>
    <t xml:space="preserve">այլ համայնքներին </t>
  </si>
  <si>
    <t xml:space="preserve"> - ՀՀ պետական բյուջեին</t>
  </si>
  <si>
    <t xml:space="preserve"> - այլ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</si>
  <si>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</si>
  <si>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</si>
  <si>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ՀՀ այլ համայնքներին 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</si>
  <si>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</si>
  <si>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</si>
  <si>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</si>
  <si>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</si>
  <si>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</si>
  <si>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</si>
  <si>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</si>
  <si>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-Կենսաթոշակներ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</si>
  <si>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</si>
  <si>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</si>
  <si>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 xml:space="preserve"> -Աշխատավարձի ֆոնդ</t>
  </si>
  <si>
    <t xml:space="preserve"> -Այլ հարկեր</t>
  </si>
  <si>
    <t xml:space="preserve"> -Պարտադիր վճարներ</t>
  </si>
  <si>
    <t xml:space="preserve"> -Պետական հատվածի տարբեր մակարդակների կողմից միմյանց նկատմամբ կիրառվող տույժեր</t>
  </si>
  <si>
    <t xml:space="preserve"> -Դատարանների կողմից նշանակված տույժեր և տուգանքներ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</si>
  <si>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</si>
  <si>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</si>
  <si>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</si>
  <si>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-Այլ ծախսեր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</si>
  <si>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</si>
  <si>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</si>
  <si>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r>
      <t xml:space="preserve">Բ. ՈՉ ՖԻՆԱՆՍԱԿԱՆ ԱԿՏԻՎՆԵՐԻ ԳԾՈՎ ԾԱԽՍԵՐ                     </t>
    </r>
    <r>
      <rPr>
        <sz val="10"/>
        <color indexed="8"/>
        <rFont val="GHEA Grapalat"/>
        <family val="3"/>
      </rPr>
      <t>(տող5100+տող5200+տող5300+տող5400)</t>
    </r>
  </si>
  <si>
    <t xml:space="preserve"> - Շենքերի և շինությունների ձեռք բերում</t>
  </si>
  <si>
    <t xml:space="preserve"> - Շենքերի և շինությունների շինարարություն</t>
  </si>
  <si>
    <t xml:space="preserve"> - Շենքերի և շինությունների կապիտալ վերանորոգում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</si>
  <si>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</si>
  <si>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</si>
  <si>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</si>
  <si>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</si>
  <si>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</si>
  <si>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</si>
  <si>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</si>
  <si>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</si>
  <si>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</si>
  <si>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</si>
  <si>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</si>
  <si>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 xml:space="preserve"> -Բարձրարժեք ակտիվներ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</si>
  <si>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</si>
  <si>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</si>
  <si>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</si>
  <si>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</si>
  <si>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r>
      <t xml:space="preserve"> Գ. ՈՉ ՖԻՆԱՆՍԱԿԱՆ ԱԿՏԻՎՆԵՐԻ ԻՐԱՑՈՒՄԻՑ ՄՈՒՏՔԵՐ </t>
    </r>
    <r>
      <rPr>
        <sz val="10"/>
        <rFont val="GHEA Grapalat"/>
        <family val="3"/>
      </rPr>
      <t>(տող6100+տող6200+տող6300+տող6400)</t>
    </r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</si>
  <si>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</si>
  <si>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</si>
  <si>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</si>
  <si>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 xml:space="preserve"> ՌԱԶՄԱՎԱՐԱԿԱՆ ՀԱՄԱՅՆՔԱՅԻՆ ՊԱՇԱՐՆԵՐԻ ԻՐԱՑՈՒՄԻՑ ՄՈՒՏՔԵՐ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</si>
  <si>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</si>
  <si>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</si>
  <si>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</si>
  <si>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</si>
  <si>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</si>
  <si>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</si>
  <si>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ԻՐՑՈՒՄԻՑ ՄՈՒՏՔԵՐ</t>
  </si>
  <si>
    <t xml:space="preserve"> ՈՉ ՆՅՈՒԹԱԿԱՆ ՉԱՐՏԱԴՐՎԱԾ ԱԿՏԻՎՆԵՐԻ ԻՐԱՑՈՒՄԻՑ ՄՈՒՏՔԵՐ</t>
  </si>
  <si>
    <r>
      <t xml:space="preserve">1.1. ԱՇԽԱՏԱՆՔԻ ՎԱՐՁԱՏՐՈՒԹՅՈՒՆ </t>
    </r>
    <r>
      <rPr>
        <sz val="10"/>
        <rFont val="GHEA Grapalat"/>
        <family val="3"/>
      </rPr>
      <t xml:space="preserve">(տող4110+տող4120+տող4130)    </t>
    </r>
    <r>
      <rPr>
        <b/>
        <sz val="10"/>
        <rFont val="GHEA Grapalat"/>
        <family val="3"/>
      </rPr>
      <t xml:space="preserve">                                                                 </t>
    </r>
  </si>
  <si>
    <r>
      <t xml:space="preserve">ԴՐԱՄՈՎ ՎՃԱՐՎՈՂ ԱՇԽԱՏԱՎԱՐՁԵՐ ԵՎ ՀԱՎԵԼԱՎՃԱՐՆԵՐ </t>
    </r>
    <r>
      <rPr>
        <i/>
        <sz val="10"/>
        <rFont val="GHEA Grapalat"/>
        <family val="3"/>
      </rPr>
      <t>(տող4111+տող4112+ տող4114)</t>
    </r>
  </si>
  <si>
    <r>
      <t xml:space="preserve">ԲՆԵՂԵՆ ԱՇԽԱՏԱՎԱՐՁԵՐ ԵՎ ՀԱՎԵԼԱՎՃԱՐՆԵՐ </t>
    </r>
    <r>
      <rPr>
        <i/>
        <sz val="10"/>
        <rFont val="GHEA Grapalat"/>
        <family val="3"/>
      </rPr>
      <t>(տող4121)</t>
    </r>
  </si>
  <si>
    <r>
      <t xml:space="preserve">ՓԱՍՏԱՑԻ ՍՈՑԻԱԼԱԿԱՆ ԱՊԱՀՈՎՈՒԹՅԱՆ ՎՃԱՐՆԵՐ </t>
    </r>
    <r>
      <rPr>
        <i/>
        <sz val="10"/>
        <rFont val="GHEA Grapalat"/>
        <family val="3"/>
      </rPr>
      <t>(տող4131)</t>
    </r>
  </si>
  <si>
    <r>
      <t xml:space="preserve">1.2. ԾԱՌԱՅՈՒԹՅՈՒՆՆԵՐԻ ԵՎ ԱՊՐԱՆՔՆԵՐԻ ՁԵՌՔ ԲԵՐՈՒՄ </t>
    </r>
    <r>
      <rPr>
        <sz val="10"/>
        <rFont val="GHEA Grapalat"/>
        <family val="3"/>
      </rPr>
      <t>(տող4210+տող4220+տող4230+տող4240+տող4250+տող4260)</t>
    </r>
  </si>
  <si>
    <r>
      <t xml:space="preserve">ՇԱՐՈՒՆԱԿԱԿԱՆ ԾԱԽՍԵՐ </t>
    </r>
    <r>
      <rPr>
        <i/>
        <sz val="10"/>
        <rFont val="GHEA Grapalat"/>
        <family val="3"/>
      </rPr>
      <t>(տող4211+տող4212+տող4213+տող4214+տող4215+տող4216+տող4217)</t>
    </r>
  </si>
  <si>
    <r>
      <t xml:space="preserve"> ԳՈՐԾՈՒՂՈՒՄՆԵՐԻ ԵՎ ՇՐՋԱԳԱՅՈՒԹՅՈՒՆՆԵՐԻ ԾԱԽՍԵՐ </t>
    </r>
    <r>
      <rPr>
        <i/>
        <sz val="10"/>
        <rFont val="GHEA Grapalat"/>
        <family val="3"/>
      </rPr>
      <t>(տող4221+տող4222+տող4223)</t>
    </r>
  </si>
  <si>
    <r>
      <t xml:space="preserve">ՊԱՅՄԱՆԱԳՐԱՅԻՆ ԱՅԼ ԾԱՌԱՅՈՒԹՅՈՒՆՆԵՐԻ ՁԵՌՔ ԲԵՐՈՒՄ </t>
    </r>
    <r>
      <rPr>
        <i/>
        <sz val="10"/>
        <rFont val="GHEA Grapalat"/>
        <family val="3"/>
      </rPr>
      <t>(տող4231+տող4232+տող4233+տող4234+տող4235+տող4236+տող4237+տող4238)</t>
    </r>
  </si>
  <si>
    <r>
      <t xml:space="preserve"> ԱՅԼ ՄԱՍՆԱԳԻՏԱԿԱՆ ԾԱՌԱՅՈՒԹՅՈՒՆՆԵՐԻ ՁԵՌՔ ԲԵՐՈՒՄ </t>
    </r>
    <r>
      <rPr>
        <i/>
        <sz val="10"/>
        <rFont val="GHEA Grapalat"/>
        <family val="3"/>
      </rPr>
      <t xml:space="preserve"> (տող 4241)</t>
    </r>
  </si>
  <si>
    <r>
      <t>ԸՆԹԱՑԻԿ ՆՈՐՈԳՈՒՄ ԵՎ ՊԱՀՊԱՆՈՒՄ (ծառայություններ և նյութեր)</t>
    </r>
    <r>
      <rPr>
        <i/>
        <sz val="10"/>
        <rFont val="GHEA Grapalat"/>
        <family val="3"/>
      </rPr>
      <t xml:space="preserve"> (տող4251+տող4252)</t>
    </r>
  </si>
  <si>
    <r>
      <t xml:space="preserve"> ՆՅՈՒԹԵՐ </t>
    </r>
    <r>
      <rPr>
        <i/>
        <sz val="10"/>
        <rFont val="GHEA Grapalat"/>
        <family val="3"/>
      </rPr>
      <t>(տող4261+տող4262+տող4263+տող4264+տող4265+տող4266+տող4267+տող4268)</t>
    </r>
  </si>
  <si>
    <r>
      <t xml:space="preserve"> 1.3. ՏՈԿՈՍԱՎՃԱՐՆԵՐ </t>
    </r>
    <r>
      <rPr>
        <i/>
        <sz val="10"/>
        <color indexed="8"/>
        <rFont val="GHEA Grapalat"/>
        <family val="3"/>
      </rPr>
      <t>(տող4310+տող 4320+տող4330)</t>
    </r>
  </si>
  <si>
    <r>
      <t xml:space="preserve">ՆԵՐՔԻՆ ՏՈԿՈՍԱՎՃԱՐՆԵՐ </t>
    </r>
    <r>
      <rPr>
        <i/>
        <sz val="10"/>
        <color indexed="8"/>
        <rFont val="GHEA Grapalat"/>
        <family val="3"/>
      </rPr>
      <t>(տող4311+տող4312)</t>
    </r>
  </si>
  <si>
    <r>
      <t xml:space="preserve">ԱՐՏԱՔԻՆ ՏՈԿՈՍԱՎՃԱՐՆԵՐ </t>
    </r>
    <r>
      <rPr>
        <i/>
        <sz val="10"/>
        <color indexed="8"/>
        <rFont val="GHEA Grapalat"/>
        <family val="3"/>
      </rPr>
      <t>(տող4321+տող4322)</t>
    </r>
  </si>
  <si>
    <r>
      <t xml:space="preserve">ՓՈԽԱՌՈՒԹՅՈՒՆՆԵՐԻ ՀԵՏ ԿԱՊՎԱԾ ՎՃԱՐՆԵՐ </t>
    </r>
    <r>
      <rPr>
        <i/>
        <sz val="10"/>
        <color indexed="8"/>
        <rFont val="GHEA Grapalat"/>
        <family val="3"/>
      </rPr>
      <t xml:space="preserve">(տող4331+տող4332+տող4333) </t>
    </r>
  </si>
  <si>
    <r>
      <t xml:space="preserve">1.4. ՍՈՒԲՍԻԴԻԱՆԵՐ  </t>
    </r>
    <r>
      <rPr>
        <sz val="10"/>
        <color indexed="8"/>
        <rFont val="GHEA Grapalat"/>
        <family val="3"/>
      </rPr>
      <t>(տող4410+տող4420)</t>
    </r>
  </si>
  <si>
    <r>
      <t xml:space="preserve">ՍՈՒԲՍԻԴԻԱՆԵՐ ՊԵՏԱԿԱՆ (ՀԱՄԱՅՆՔԱՅԻՆ) ԿԱԶՄԱԿԵՐՊՈՒԹՅՈՒՆՆԵՐԻՆ </t>
    </r>
    <r>
      <rPr>
        <i/>
        <sz val="10"/>
        <color indexed="8"/>
        <rFont val="GHEA Grapalat"/>
        <family val="3"/>
      </rPr>
      <t>(տող4411+տող4412)</t>
    </r>
  </si>
  <si>
    <r>
      <t xml:space="preserve">ՍՈՒԲՍԻԴԻԱՆԵՐ ՈՉ ՊԵՏԱԿԱՆ (ՈՉ ՀԱՄԱՅՆՔԱՅԻՆ) ԿԱԶՄԱԿԵՐՊՈՒԹՅՈՒՆՆԵՐԻՆ </t>
    </r>
    <r>
      <rPr>
        <i/>
        <sz val="10"/>
        <color indexed="8"/>
        <rFont val="GHEA Grapalat"/>
        <family val="3"/>
      </rPr>
      <t>(տող4421+տող4422)</t>
    </r>
  </si>
  <si>
    <r>
      <t xml:space="preserve">1.5. ԴՐԱՄԱՇՆՈՐՀՆԵՐ </t>
    </r>
    <r>
      <rPr>
        <sz val="10"/>
        <color indexed="8"/>
        <rFont val="GHEA Grapalat"/>
        <family val="3"/>
      </rPr>
      <t>(տող4510+տող4520+տող4530+տող4540)</t>
    </r>
  </si>
  <si>
    <r>
      <t xml:space="preserve">ԴՐԱՄԱՇՆՈՐՀՆԵՐ ՕՏԱՐԵՐԿՐՅԱ ԿԱՌԱՎԱՐՈՒԹՅՈՒՆՆԵՐԻՆ </t>
    </r>
    <r>
      <rPr>
        <i/>
        <sz val="10"/>
        <color indexed="8"/>
        <rFont val="GHEA Grapalat"/>
        <family val="3"/>
      </rPr>
      <t>(տող4511+տող4512)</t>
    </r>
  </si>
  <si>
    <r>
      <t xml:space="preserve">ԴՐԱՄԱՇՆՈՐՀՆԵՐ ՄԻՋԱԶԳԱՅԻՆ ԿԱԶՄԱԿԵՐՊՈՒԹՅՈՒՆՆԵՐԻՆ </t>
    </r>
    <r>
      <rPr>
        <i/>
        <sz val="10"/>
        <color indexed="8"/>
        <rFont val="GHEA Grapalat"/>
        <family val="3"/>
      </rPr>
      <t>(տող4521+տող4522)</t>
    </r>
  </si>
  <si>
    <r>
      <t xml:space="preserve">ԸՆԹԱՑԻԿ ԴՐԱՄԱՇՆՈՐՀՆԵՐ ՊԵՏԱԿԱՆ ՀԱՏՎԱԾԻ ԱՅԼ ՄԱԿԱՐԴԱԿՆԵՐԻՆ </t>
    </r>
    <r>
      <rPr>
        <i/>
        <sz val="10"/>
        <color indexed="8"/>
        <rFont val="GHEA Grapalat"/>
        <family val="3"/>
      </rPr>
      <t>(տող4531+տող4532+տող4533)</t>
    </r>
  </si>
  <si>
    <r>
      <t>ԿԱՊԻՏԱԼ ԴՐԱՄԱՇՆՈՐՀՆԵՐ ՊԵՏԱԿԱՆ ՀԱՏՎԱԾԻ ԱՅԼ ՄԱԿԱՐԴԱԿՆԵՐԻՆ</t>
    </r>
    <r>
      <rPr>
        <i/>
        <sz val="10"/>
        <color indexed="8"/>
        <rFont val="GHEA Grapalat"/>
        <family val="3"/>
      </rPr>
      <t xml:space="preserve"> (տող4541+տող4542+տող4543)</t>
    </r>
  </si>
  <si>
    <r>
      <t xml:space="preserve">1.6. ՍՈՑԻԱԼԱԿԱՆ ՆՊԱՍՏՆԵՐ ԵՎ ԿԵՆՍԱԹՈՇԱԿՆԵՐ </t>
    </r>
    <r>
      <rPr>
        <i/>
        <sz val="10"/>
        <color indexed="8"/>
        <rFont val="GHEA Grapalat"/>
        <family val="3"/>
      </rPr>
      <t>(տող4610+տող4630+տող4640)</t>
    </r>
  </si>
  <si>
    <r>
      <t xml:space="preserve"> ՍՈՑԻԱԼԱԿԱՆ ՕԳՆՈՒԹՅԱՆ ԴՐԱՄԱԿԱՆ ԱՐՏԱՀԱՅՏՈՒԹՅԱՄԲ ՆՊԱՍՏՆԵՐ (ԲՅՈՒՋԵԻՑ) (</t>
    </r>
    <r>
      <rPr>
        <i/>
        <sz val="10"/>
        <color indexed="8"/>
        <rFont val="GHEA Grapalat"/>
        <family val="3"/>
      </rPr>
      <t xml:space="preserve">տող4631+տող4632+տող4633+տող4634) </t>
    </r>
  </si>
  <si>
    <r>
      <t xml:space="preserve"> ԿԵՆՍԱԹՈՇԱԿՆԵՐ </t>
    </r>
    <r>
      <rPr>
        <i/>
        <sz val="10"/>
        <color indexed="8"/>
        <rFont val="GHEA Grapalat"/>
        <family val="3"/>
      </rPr>
      <t xml:space="preserve">(տող4641) </t>
    </r>
  </si>
  <si>
    <r>
      <t xml:space="preserve">1.7. ԱՅԼ ԾԱԽՍԵՐ </t>
    </r>
    <r>
      <rPr>
        <i/>
        <sz val="10"/>
        <rFont val="GHEA Grapalat"/>
        <family val="3"/>
      </rPr>
      <t>(տող4710+տող4720+տող4730+տող4740+տող4750+տող4760+տող4770)</t>
    </r>
  </si>
  <si>
    <r>
      <t xml:space="preserve">ՆՎԻՐԱՏՎՈՒԹՅՈՒՆՆԵՐ ՈՉ ԿԱՌԱՎԱՐԱԿԱՆ (ՀԱՍԱՐԱԿԱԿԱՆ) ԿԱԶՄԱԿԵՐՊՈՒԹՅՈՒՆՆԵՐԻՆ </t>
    </r>
    <r>
      <rPr>
        <i/>
        <sz val="10"/>
        <rFont val="GHEA Grapalat"/>
        <family val="3"/>
      </rPr>
      <t xml:space="preserve">(տող4711+տող4712) </t>
    </r>
  </si>
  <si>
    <r>
      <t xml:space="preserve">ՀԱՐԿԵՐ, ՊԱՐՏԱԴԻՐ ՎՃԱՐՆԵՐ ԵՎ ՏՈՒՅԺԵՐ, ՈՐՈՆՔ ԿԱՌԱՎԱՐՄԱՆ ՏԱՐԲԵՐ ՄԱԿԱՐԴԱԿՆԵՐԻ ԿՈՂՄԻՑ ԿԻՐԱՌՎՈՒՄ ԵՆ ՄԻՄՅԱՆՑ ՆԿԱՏՄԱՄԲ </t>
    </r>
    <r>
      <rPr>
        <i/>
        <sz val="10"/>
        <color indexed="8"/>
        <rFont val="GHEA Grapalat"/>
        <family val="3"/>
      </rPr>
      <t>(տող4721+տող4722+տող4723+տող4724)</t>
    </r>
  </si>
  <si>
    <r>
      <t>ԴԱՏԱՐԱՆՆԵՐԻ ԿՈՂՄԻՑ ՆՇԱՆԱԿՎԱԾ ՏՈՒՅԺԵՐ ԵՎ ՏՈՒԳԱՆՔՆԵՐ</t>
    </r>
    <r>
      <rPr>
        <i/>
        <sz val="10"/>
        <color indexed="8"/>
        <rFont val="GHEA Grapalat"/>
        <family val="3"/>
      </rPr>
      <t xml:space="preserve"> (տող4731)</t>
    </r>
  </si>
  <si>
    <r>
      <t xml:space="preserve"> ԲՆԱԿԱՆ ԱՂԵՏՆԵՐԻՑ ԿԱՄ ԱՅԼ ԲՆԱԿԱՆ ՊԱՏՃԱՌՆԵՐՈՎ ԱՌԱՋԱՑԱԾ ՎՆԱՍՆԵՐԻ ԿԱՄ ՎՆԱՍՎԱԾՔՆԵՐԻ ՎԵՐԱԿԱՆԳՆՈՒՄ </t>
    </r>
    <r>
      <rPr>
        <i/>
        <sz val="10"/>
        <color indexed="8"/>
        <rFont val="GHEA Grapalat"/>
        <family val="3"/>
      </rPr>
      <t>(տող4741+տող4742)</t>
    </r>
  </si>
  <si>
    <r>
      <t xml:space="preserve">ԿԱՌԱՎԱՐՄԱՆ ՄԱՐՄԻՆՆԵՐԻ ԳՈՐԾՈՒՆԵՈՒԹՅԱՆ ՀԵՏԵՎԱՆՔՈՎ ԱՌԱՋԱՑԱԾ ՎՆԱՍՆԵՐԻ ԿԱՄ ՎՆԱՍՎԱԾՔՆԵՐԻ  ՎԵՐԱԿԱՆԳՆՈՒՄ </t>
    </r>
    <r>
      <rPr>
        <i/>
        <sz val="10"/>
        <color indexed="8"/>
        <rFont val="GHEA Grapalat"/>
        <family val="3"/>
      </rPr>
      <t>(տող4751)</t>
    </r>
  </si>
  <si>
    <r>
      <t xml:space="preserve"> ԱՅԼ ԾԱԽՍԵՐ </t>
    </r>
    <r>
      <rPr>
        <i/>
        <sz val="10"/>
        <color indexed="8"/>
        <rFont val="GHEA Grapalat"/>
        <family val="3"/>
      </rPr>
      <t>(տող4761)</t>
    </r>
  </si>
  <si>
    <r>
      <t>ՊԱՀՈՒՍՏԱՅԻՆ ՄԻՋՈՑՆԵՐ</t>
    </r>
    <r>
      <rPr>
        <i/>
        <sz val="10"/>
        <color indexed="8"/>
        <rFont val="GHEA Grapalat"/>
        <family val="3"/>
      </rPr>
      <t xml:space="preserve"> (տող4771)</t>
    </r>
  </si>
  <si>
    <r>
      <t xml:space="preserve">1.1. ՀԻՄՆԱԿԱՆ ՄԻՋՈՑՆԵՐ                                 </t>
    </r>
    <r>
      <rPr>
        <sz val="10"/>
        <color indexed="8"/>
        <rFont val="GHEA Grapalat"/>
        <family val="3"/>
      </rPr>
      <t>(տող5110+տող5120+տող5130)</t>
    </r>
  </si>
  <si>
    <r>
      <t xml:space="preserve">ՇԵՆՔԵՐ ԵՎ ՇԻՆՈՒԹՅՈՒՆՆԵՐ                                      </t>
    </r>
    <r>
      <rPr>
        <i/>
        <sz val="10"/>
        <color indexed="8"/>
        <rFont val="GHEA Grapalat"/>
        <family val="3"/>
      </rPr>
      <t xml:space="preserve"> (տող5111+տող5112+տող5113)</t>
    </r>
  </si>
  <si>
    <r>
      <t xml:space="preserve">ՄԵՔԵՆԱՆԵՐ ԵՎ ՍԱՐՔԱՎՈՐՈՒՄՆԵՐ                                     </t>
    </r>
    <r>
      <rPr>
        <i/>
        <sz val="10"/>
        <color indexed="8"/>
        <rFont val="GHEA Grapalat"/>
        <family val="3"/>
      </rPr>
      <t xml:space="preserve">  (տող5121+ տող5122+տող5123)</t>
    </r>
  </si>
  <si>
    <r>
      <t xml:space="preserve">1.2. ՊԱՇԱՐՆԵՐ </t>
    </r>
    <r>
      <rPr>
        <i/>
        <sz val="10"/>
        <color indexed="8"/>
        <rFont val="GHEA Grapalat"/>
        <family val="3"/>
      </rPr>
      <t>(տող5211+տող5221+տող5231+տող5241)</t>
    </r>
  </si>
  <si>
    <r>
      <t>1.3. ԲԱՐՁՐԱՐԺԵՔ ԱԿՏԻՎՆԵՐ</t>
    </r>
    <r>
      <rPr>
        <i/>
        <sz val="10"/>
        <color indexed="8"/>
        <rFont val="GHEA Grapalat"/>
        <family val="3"/>
      </rPr>
      <t xml:space="preserve"> (տող 5311)</t>
    </r>
  </si>
  <si>
    <r>
      <t xml:space="preserve">1.4. ՉԱՐՏԱԴՐՎԱԾ ԱԿՏԻՎՆԵՐ   </t>
    </r>
    <r>
      <rPr>
        <i/>
        <sz val="10"/>
        <color indexed="8"/>
        <rFont val="GHEA Grapalat"/>
        <family val="3"/>
      </rPr>
      <t>(տող 5411+տող 5421+տող 5431+տող5441)</t>
    </r>
  </si>
  <si>
    <r>
      <t xml:space="preserve">1.1. ՀԻՄՆԱԿԱՆ ՄԻՋՈՑՆԵՐԻ ԻՐԱՑՈՒՄԻՑ ՄՈՒՏՔԵՐ </t>
    </r>
    <r>
      <rPr>
        <sz val="10"/>
        <rFont val="GHEA Grapalat"/>
        <family val="3"/>
      </rPr>
      <t xml:space="preserve">(տող6110+տող6120+տող6130) </t>
    </r>
  </si>
  <si>
    <r>
      <t xml:space="preserve">1.2. ՊԱՇԱՐՆԵՐԻ ԻՐԱՑՈՒՄԻՑ ՄՈՒՏՔԵՐ </t>
    </r>
    <r>
      <rPr>
        <sz val="10"/>
        <rFont val="GHEA Grapalat"/>
        <family val="3"/>
      </rPr>
      <t>(տող6210+տող6220)</t>
    </r>
  </si>
  <si>
    <r>
      <t xml:space="preserve">ԱՅԼ ՊԱՇԱՐՆԵՐԻ ԻՐԱՑՈՒՄԻՑ ՄՈՒՏՔԵՐ </t>
    </r>
    <r>
      <rPr>
        <i/>
        <sz val="10"/>
        <rFont val="GHEA Grapalat"/>
        <family val="3"/>
      </rPr>
      <t>(տող6221+տող6222+տող6223)</t>
    </r>
  </si>
  <si>
    <r>
      <t xml:space="preserve">1.3. ԲԱՐՁՐԱՐԺԵՔ ԱԿՏԻՎՆԵՐԻ ԻՐԱՑՈՒՄԻՑ ՄՈՒՏՔԵՐ  </t>
    </r>
    <r>
      <rPr>
        <sz val="10"/>
        <rFont val="GHEA Grapalat"/>
        <family val="3"/>
      </rPr>
      <t xml:space="preserve"> (տող 6310)</t>
    </r>
  </si>
  <si>
    <r>
      <t xml:space="preserve">1.4. ՉԱՐՏԱԴՐՎԱԾ ԱԿՏԻՎՆԵՐԻ ԻՐԱՑՈՒՄԻՑ ՄՈՒՏՔԵՐ`                               </t>
    </r>
    <r>
      <rPr>
        <sz val="10"/>
        <rFont val="GHEA Grapalat"/>
        <family val="3"/>
      </rPr>
      <t>(տող6410+տող6420+տող6430+տող6440)</t>
    </r>
  </si>
  <si>
    <r>
      <t xml:space="preserve">             ԸՆԴԱՄԵՆԸ    ԾԱԽՍԵՐ                                        </t>
    </r>
    <r>
      <rPr>
        <sz val="10"/>
        <rFont val="GHEA Grapalat"/>
        <family val="3"/>
      </rPr>
      <t xml:space="preserve">     (տող4050+տող5000+տող 6000)</t>
    </r>
  </si>
  <si>
    <t xml:space="preserve">Տողի NN  </t>
  </si>
  <si>
    <r>
      <t xml:space="preserve">1. ՓՈԽԱՌՈՒ ՄԻՋՈՑՆԵՐ                           </t>
    </r>
    <r>
      <rPr>
        <i/>
        <sz val="9"/>
        <rFont val="GHEA Grapalat"/>
        <family val="3"/>
      </rPr>
      <t xml:space="preserve"> (տող 8111+տող 8120)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</si>
  <si>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 xml:space="preserve"> (տող 8112+ տող 8113)</t>
    </r>
  </si>
  <si>
    <t xml:space="preserve">  - թողարկումից և տեղաբաշխումից մուտքեր</t>
  </si>
  <si>
    <t xml:space="preserve">  - հիմնական գումարի մարում</t>
  </si>
  <si>
    <r>
      <t xml:space="preserve">1.2. Վարկեր և փոխատվություններ (ստացում և մարում)   </t>
    </r>
    <r>
      <rPr>
        <sz val="9"/>
        <rFont val="GHEA Grapalat"/>
        <family val="3"/>
      </rPr>
      <t>(տող 8121+տող8140)</t>
    </r>
    <r>
      <rPr>
        <b/>
        <sz val="9"/>
        <rFont val="GHEA Grapalat"/>
        <family val="3"/>
      </rPr>
      <t xml:space="preserve"> </t>
    </r>
  </si>
  <si>
    <r>
      <t xml:space="preserve">1.2.1. Վարկեր </t>
    </r>
    <r>
      <rPr>
        <sz val="9"/>
        <rFont val="GHEA Grapalat"/>
        <family val="3"/>
      </rPr>
      <t xml:space="preserve">(տող 8122+ տող 8130) </t>
    </r>
  </si>
  <si>
    <r>
      <t xml:space="preserve">  - վարկերի ստացում  </t>
    </r>
    <r>
      <rPr>
        <i/>
        <sz val="9"/>
        <rFont val="GHEA Grapalat"/>
        <family val="3"/>
      </rPr>
      <t>(տող 8123+ տող 8124)</t>
    </r>
  </si>
  <si>
    <t>պետական բյուջեից</t>
  </si>
  <si>
    <t>այլ աղբյուրներից</t>
  </si>
  <si>
    <r>
      <t xml:space="preserve">  - ստացված վարկերի հիմնական  գումարի մարում  </t>
    </r>
    <r>
      <rPr>
        <i/>
        <sz val="9"/>
        <rFont val="GHEA Grapalat"/>
        <family val="3"/>
      </rPr>
      <t xml:space="preserve"> (տող 8131+ տող 8132)</t>
    </r>
  </si>
  <si>
    <t>ՀՀ պետական բյուջեին</t>
  </si>
  <si>
    <t>այլ աղբյուրներին</t>
  </si>
  <si>
    <r>
      <t xml:space="preserve">1.2.2. Փոխատվություններ  </t>
    </r>
    <r>
      <rPr>
        <i/>
        <sz val="9"/>
        <rFont val="GHEA Grapalat"/>
        <family val="3"/>
      </rPr>
      <t>(տող 8141+ տող 8150)</t>
    </r>
  </si>
  <si>
    <r>
      <t xml:space="preserve">  - բյուջետային փոխատվությունների ստացում  </t>
    </r>
    <r>
      <rPr>
        <i/>
        <sz val="9"/>
        <rFont val="GHEA Grapalat"/>
        <family val="3"/>
      </rPr>
      <t xml:space="preserve"> (տող 8142+ տող 8143) </t>
    </r>
  </si>
  <si>
    <t>ՀՀ պետական բյուջեից</t>
  </si>
  <si>
    <t>ՀՀ այլ համայնքների բյուջեներից</t>
  </si>
  <si>
    <r>
      <t xml:space="preserve">  - ստացված փոխատվությունների գումարի մարում </t>
    </r>
    <r>
      <rPr>
        <i/>
        <sz val="9"/>
        <rFont val="GHEA Grapalat"/>
        <family val="3"/>
      </rPr>
      <t xml:space="preserve"> (տող 8151+ տող 8152) </t>
    </r>
  </si>
  <si>
    <t>ՀՀ այլ համայնքների բյուջեներին</t>
  </si>
  <si>
    <r>
      <t xml:space="preserve">2. ՖԻՆԱՆՍԱԿԱՆ ԱԿՏԻՎՆԵՐ              </t>
    </r>
    <r>
      <rPr>
        <i/>
        <sz val="9"/>
        <rFont val="GHEA Grapalat"/>
        <family val="3"/>
      </rPr>
      <t>(տող8161+տող8170+տող8190-տող8197+տող8198+տող8199)</t>
    </r>
  </si>
  <si>
    <r>
      <t>2.1. Բաժնետոմսեր և կապիտալում այլ մասնակցություն  (</t>
    </r>
    <r>
      <rPr>
        <sz val="9"/>
        <rFont val="GHEA Grapalat"/>
        <family val="3"/>
      </rPr>
      <t xml:space="preserve">տող 8162+ տող 8163 + տող 8164) </t>
    </r>
  </si>
  <si>
    <t xml:space="preserve"> - համայնքային սեփականության բաժնետոմսերի և կապիտալում համայնքի մասնակցության իրացումից մուտքեր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</si>
  <si>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թվում՝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</si>
  <si>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</si>
  <si>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r>
      <t xml:space="preserve">2.2. Փոխատվություններ  </t>
    </r>
    <r>
      <rPr>
        <sz val="9"/>
        <rFont val="GHEA Grapalat"/>
        <family val="3"/>
      </rPr>
      <t>(տող 8171+ տող 8172)</t>
    </r>
  </si>
  <si>
    <t xml:space="preserve"> - նախկինում տրամադրված փոխատվությունների դիմաց ստացվող մարումներից մուտքեր</t>
  </si>
  <si>
    <t xml:space="preserve"> - փոխատվությունների տրամադրում</t>
  </si>
  <si>
    <r>
      <t xml:space="preserve">2.3. Համայնքի բյուջեի միջոցների տարեսկզբի ազատ  մնացորդը`                   </t>
    </r>
    <r>
      <rPr>
        <sz val="9"/>
        <rFont val="GHEA Grapalat"/>
        <family val="3"/>
      </rPr>
      <t xml:space="preserve">  (տող 8191+տող 8194-տող 8193)</t>
    </r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</si>
  <si>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</si>
  <si>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</si>
  <si>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   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</si>
  <si>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</si>
  <si>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</si>
  <si>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</si>
  <si>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</si>
  <si>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</si>
  <si>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r>
      <t xml:space="preserve">2.6. Համայնքի բյուջեի հաշվում միջոցների մնացորդները հաշվետու ժամանակահատվածում </t>
    </r>
    <r>
      <rPr>
        <sz val="9"/>
        <rFont val="GHEA Grapalat"/>
        <family val="3"/>
      </rPr>
      <t xml:space="preserve"> (տող8010- տող 8110 - տող 8161 - տող 8170- տող 8190- տող 8197- տող 8198 - տող 8210)</t>
    </r>
  </si>
  <si>
    <t>8199ա</t>
  </si>
  <si>
    <t>որից` ծախսերի ֆինանսավորմանը չուղղված համայնքի բյուջեի միջոցների տարեսկզբի ազատ մնացորդի գումարը</t>
  </si>
  <si>
    <r>
      <t xml:space="preserve">Բ. ԱՐՏԱՔԻՆ ԱՂԲՅՈՒՐՆԵՐ                    </t>
    </r>
    <r>
      <rPr>
        <sz val="9"/>
        <rFont val="GHEA Grapalat"/>
        <family val="3"/>
      </rPr>
      <t>(տող 8210)</t>
    </r>
  </si>
  <si>
    <r>
      <t xml:space="preserve">1. ՓՈԽԱՌՈՒ ՄԻՋՈՑՆԵՐ                              </t>
    </r>
    <r>
      <rPr>
        <i/>
        <sz val="9"/>
        <rFont val="GHEA Grapalat"/>
        <family val="3"/>
      </rPr>
      <t>(տող 8211+տող 8220)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</si>
  <si>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 xml:space="preserve">  (տող 8212+ տող 8213)</t>
    </r>
  </si>
  <si>
    <t>9121</t>
  </si>
  <si>
    <t>6121</t>
  </si>
  <si>
    <r>
      <t xml:space="preserve">1.2. Վարկեր և փոխատվություններ (ստացում և մարում)                                                   </t>
    </r>
    <r>
      <rPr>
        <sz val="9"/>
        <rFont val="GHEA Grapalat"/>
        <family val="3"/>
      </rPr>
      <t>(տող 8221+տող 8240)</t>
    </r>
  </si>
  <si>
    <r>
      <t xml:space="preserve">1.2.1. Վարկեր  </t>
    </r>
    <r>
      <rPr>
        <sz val="9"/>
        <rFont val="GHEA Grapalat"/>
        <family val="3"/>
      </rPr>
      <t>(տող 8222+ տող 8230)</t>
    </r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</si>
  <si>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</si>
  <si>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</si>
  <si>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</si>
  <si>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</si>
  <si>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r>
      <t xml:space="preserve">1.2.2. Փոխատվություններ </t>
    </r>
    <r>
      <rPr>
        <sz val="9"/>
        <rFont val="GHEA Grapalat"/>
        <family val="3"/>
      </rPr>
      <t xml:space="preserve"> (տող 8241+ տող 8250)</t>
    </r>
  </si>
  <si>
    <t xml:space="preserve">  - փոխատվությունների ստացում</t>
  </si>
  <si>
    <t xml:space="preserve">  - ստացված փոխատվությունների գումարի մարում</t>
  </si>
  <si>
    <t>4729</t>
  </si>
  <si>
    <r>
      <t xml:space="preserve">   ԸՆԴԱՄԵՆԸ  ԵԿԱՄՈՒՏՆԵՐ                                               </t>
    </r>
    <r>
      <rPr>
        <b/>
        <sz val="10"/>
        <rFont val="GHEA Grapalat"/>
        <family val="3"/>
      </rPr>
      <t>(տող 1100 + տող 1200+տող 1300)</t>
    </r>
  </si>
  <si>
    <r>
      <t xml:space="preserve">                         ԸՆԴԱՄԵՆԸ`                                                 </t>
    </r>
    <r>
      <rPr>
        <sz val="9"/>
        <rFont val="GHEA Grapalat"/>
        <family val="3"/>
      </rPr>
      <t>(տող 8100+տող 8200), (տող 8000 հակառակ նշանով)</t>
    </r>
  </si>
  <si>
    <r>
      <t xml:space="preserve">                Ա. ՆԵՐՔԻՆ ԱՂԲՅՈՒՐՆԵՐ                                      </t>
    </r>
    <r>
      <rPr>
        <sz val="9"/>
        <rFont val="GHEA Grapalat"/>
        <family val="3"/>
      </rPr>
      <t xml:space="preserve"> (տող 8110+տող 8160), (տող 8010 - տող 8200) </t>
    </r>
  </si>
  <si>
    <t xml:space="preserve"> ՀԱՏՎԱԾ 6</t>
  </si>
  <si>
    <r>
      <t xml:space="preserve">         </t>
    </r>
    <r>
      <rPr>
        <b/>
        <sz val="10"/>
        <rFont val="GHEA Grapalat"/>
        <family val="3"/>
      </rPr>
      <t xml:space="preserve">                                </t>
    </r>
  </si>
  <si>
    <t>(հազար դրամներով)</t>
  </si>
  <si>
    <t>Բաժին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</si>
  <si>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</si>
  <si>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  Ընդամենը   (ս.7 +ս.8)</t>
  </si>
  <si>
    <t xml:space="preserve">     այդ թվում`</t>
  </si>
  <si>
    <t>վարչական մաս</t>
  </si>
  <si>
    <t>ֆոնդային մաս</t>
  </si>
  <si>
    <r>
      <t xml:space="preserve">ԸՆԴՀԱՆՈՒՐ ԲՆՈՒՅԹԻ ՀԱՆՐԱՅԻՆ ԾԱՌԱՅՈՒԹՅՈՒՆՆԵՐ </t>
    </r>
    <r>
      <rPr>
        <sz val="9"/>
        <rFont val="GHEA Grapalat"/>
        <family val="3"/>
      </rPr>
      <t xml:space="preserve">(տող2110+տող2120+տող2130+տող2140+տող2150+տող2160+տող2170+տող2180)          </t>
    </r>
    <r>
      <rPr>
        <b/>
        <sz val="11"/>
        <rFont val="GHEA Grapalat"/>
        <family val="3"/>
      </rPr>
      <t xml:space="preserve">                                                                              </t>
    </r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</si>
  <si>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</si>
  <si>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</si>
  <si>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r>
      <t xml:space="preserve">ՊԱՇՏՊԱՆՈՒԹՅՈՒՆ </t>
    </r>
    <r>
      <rPr>
        <sz val="9"/>
        <rFont val="GHEA Grapalat"/>
        <family val="3"/>
      </rPr>
      <t>(տող2210+2220+տող2230+տող2240+տող2250)</t>
    </r>
  </si>
  <si>
    <r>
      <t xml:space="preserve">ՀԱՍԱՐԱԿԱԿԱՆ ԿԱՐԳ, ԱՆՎՏԱՆԳՈՒԹՅՈՒՆ և ԴԱՏԱԿԱՆ ԳՈՐԾՈՒՆԵՈՒԹՅՈՒՆ </t>
    </r>
    <r>
      <rPr>
        <sz val="9"/>
        <rFont val="GHEA Grapalat"/>
        <family val="3"/>
      </rPr>
      <t>(տող2310+տող2320+տող2330+տող2340+տող2350+տող2360+տող2370)</t>
    </r>
  </si>
  <si>
    <r>
      <t xml:space="preserve">ՏՆՏԵՍԱԿԱՆ ՀԱՐԱԲԵՐՈՒԹՅՈՒՆՆԵՐ </t>
    </r>
    <r>
      <rPr>
        <sz val="9"/>
        <rFont val="GHEA Grapalat"/>
        <family val="3"/>
      </rPr>
      <t>(տող2410+տող2420+տող2430+տող2440+տող2450+տող2460+տող2470+տող2480+տող2490)</t>
    </r>
  </si>
  <si>
    <r>
      <t xml:space="preserve">ՇՐՋԱԿԱ ՄԻՋԱՎԱՅՐԻ ՊԱՇՏՊԱՆՈՒԹՅՈՒՆ </t>
    </r>
    <r>
      <rPr>
        <sz val="9"/>
        <rFont val="GHEA Grapalat"/>
        <family val="3"/>
      </rPr>
      <t>(տող2510+տող2520+տող2530+տող2540+տող2550+տող2560)</t>
    </r>
  </si>
  <si>
    <r>
      <t xml:space="preserve">ԲՆԱԿԱՐԱՆԱՅԻՆ ՇԻՆԱՐԱՐՈՒԹՅՈՒՆ ԵՎ ԿՈՄՈՒՆԱԼ ԾԱՌԱՅՈՒԹՅՈՒՆ </t>
    </r>
    <r>
      <rPr>
        <sz val="9"/>
        <rFont val="GHEA Grapalat"/>
        <family val="3"/>
      </rPr>
      <t>(տող3610+տող3620+տող3630+տող3640+տող3650+տող3660)</t>
    </r>
  </si>
  <si>
    <r>
      <t xml:space="preserve">ԱՌՈՂՋԱՊԱՀՈՒԹՅՈՒՆ </t>
    </r>
    <r>
      <rPr>
        <sz val="9"/>
        <rFont val="GHEA Grapalat"/>
        <family val="3"/>
      </rPr>
      <t>(տող2710+տող2720+տող2730+տող2740+տող2750+տող2760)</t>
    </r>
  </si>
  <si>
    <r>
      <t xml:space="preserve">ՀԱՆԳԻՍՏ, ՄՇԱԿՈՒՅԹ ԵՎ ԿՐՈՆ </t>
    </r>
    <r>
      <rPr>
        <sz val="9"/>
        <rFont val="GHEA Grapalat"/>
        <family val="3"/>
      </rPr>
      <t>(տող2810+տող2820+տող2830+տող2840+տող2850+տող2860)</t>
    </r>
  </si>
  <si>
    <r>
      <t xml:space="preserve">ԿՐԹՈՒԹՅՈՒՆ </t>
    </r>
    <r>
      <rPr>
        <sz val="9"/>
        <rFont val="GHEA Grapalat"/>
        <family val="3"/>
      </rPr>
      <t>(տող2910+տող2920+տող2930+տող2940+տող2950+տող2960+տող2970+տող2980)</t>
    </r>
  </si>
  <si>
    <r>
      <t xml:space="preserve">ՍՈՑԻԱԼԱԿԱՆ ՊԱՇՏՊԱՆՈՒԹՅՈՒՆ </t>
    </r>
    <r>
      <rPr>
        <sz val="9"/>
        <rFont val="GHEA Grapalat"/>
        <family val="3"/>
      </rPr>
      <t xml:space="preserve">(տող3010+տող3020+տող3030+տող3040+տող3050+տող3060+տող3070+տող3080+տող3090) </t>
    </r>
  </si>
  <si>
    <r>
      <t>ՀԻՄՆԱԿԱՆ ԲԱԺԻՆՆԵՐԻՆ ՉԴԱՍՎՈՂ ՊԱՀՈՒՍՏԱՅԻՆ ՖՈՆԴԵՐ</t>
    </r>
    <r>
      <rPr>
        <sz val="9"/>
        <rFont val="GHEA Grapalat"/>
        <family val="3"/>
      </rPr>
      <t xml:space="preserve"> (տող3110)</t>
    </r>
  </si>
  <si>
    <r>
      <t xml:space="preserve"> -Այլ կապիտալ դրամաշնորհներ   </t>
    </r>
    <r>
      <rPr>
        <sz val="10"/>
        <rFont val="GHEA Grapalat"/>
        <family val="3"/>
      </rPr>
      <t>(տող 4544+տող 4547 +տող 4548)</t>
    </r>
  </si>
  <si>
    <t xml:space="preserve"> - տեղական ինքնակառավրման մարմիններին (տող4545+տող4546)</t>
  </si>
  <si>
    <r>
      <t xml:space="preserve"> ԱՅԼ ՀԻՄՆԱԿԱՆ ՄԻՋՈՑՆԵՐ </t>
    </r>
    <r>
      <rPr>
        <i/>
        <sz val="10"/>
        <color indexed="8"/>
        <rFont val="GHEA Grapalat"/>
        <family val="3"/>
      </rPr>
      <t>(տող 5131+տող 5132+տող 5133+ տող5134)</t>
    </r>
  </si>
  <si>
    <t xml:space="preserve"> - տեղական ինքնակառավրման մարմիններին  (տող4535+տող4536)</t>
  </si>
  <si>
    <r>
      <t xml:space="preserve"> - Այլ ընթացիկ դրամաշնորհներ</t>
    </r>
    <r>
      <rPr>
        <sz val="10"/>
        <rFont val="GHEA Grapalat"/>
        <family val="3"/>
      </rPr>
      <t>(տող4534+տող4537+տող4538)</t>
    </r>
  </si>
  <si>
    <r>
      <t xml:space="preserve">Ա.   ԸՆԹԱՑԻԿ  ԾԱԽՍԵՐ՝ </t>
    </r>
    <r>
      <rPr>
        <sz val="10"/>
        <rFont val="GHEA Grapalat"/>
        <family val="3"/>
      </rPr>
      <t xml:space="preserve">(տող4100+տող4200+տող4300+տող4400+տող4500+տող4600+տող4700)   </t>
    </r>
    <r>
      <rPr>
        <b/>
        <sz val="10"/>
        <rFont val="GHEA Grapalat"/>
        <family val="3"/>
      </rPr>
      <t xml:space="preserve">                                                                                                                    </t>
    </r>
  </si>
  <si>
    <r>
      <rPr>
        <b/>
        <u/>
        <sz val="12"/>
        <rFont val="GHEA Grapalat"/>
        <family val="3"/>
      </rPr>
      <t xml:space="preserve">ԸՆԴԱՄԵՆԸ ԾԱԽՍԵՐ </t>
    </r>
    <r>
      <rPr>
        <sz val="9"/>
        <rFont val="GHEA Grapalat"/>
        <family val="3"/>
      </rPr>
      <t>(տող2100+տող2200+տող2300+տող2400+տող2500+տող2600+ տող2700+տող2800+տող2900+տող3000+տող3100)</t>
    </r>
  </si>
  <si>
    <t>Հ Հ    Տ Ա Վ Ո Ւ Շ Ի    Մ Ա Ր Զ Ի</t>
  </si>
  <si>
    <t>ա) Համայնքի տարածքում նոր շենքերի, շինությունների (ներառյալ ոչ հիմնական) շինարարություն (տեղադրման) թույլտվության համար (տող 1133 + տող 1334), </t>
  </si>
  <si>
    <t>բ) Համայնքի վարչական տարածքում շենքերի, շինությունների, քաղաքաշինական այլ օբյեկտների վերակառուցման, ուժեղացման, վերականգնման, արդիականացման աշխատանքներ (բացառությամբ ՀՀ օրենսդրությամբ սահմանված` շինարարության թույլտվություն չպահանջվող դեպքերի) կատարելու թույլտվության համար</t>
  </si>
  <si>
    <t>գ) Համայնքի վարչական տարածքում շենքերի, շինությունների, քաղաքաշինական այլ օբյեկտների քանդման թույլտվության համար</t>
  </si>
  <si>
    <t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</t>
  </si>
  <si>
    <t>ժ) Համայնքի արխիվից փաստաթղթերի պատճեններ և կրկնօրինակներ տրամադրելու համար</t>
  </si>
  <si>
    <t>ժգ) Ավտոկայանատեղի համար</t>
  </si>
  <si>
    <t>ժդ) Համայնքի տարածքում գտնվող խանութներում, կրպակներում տեխնիկական հեղուկների վաճառքի թույլտվության համար</t>
  </si>
  <si>
    <t>ժե) Համայնքի տարածքում հանրային սննդի կազմակերպման և իրացման թույլտվության համար</t>
  </si>
  <si>
    <t>ժզ) Հայաստանի Հանրապետության համայնքների անվանումները ֆիրմային անվանումներում օգտագործելու թույլտվության համար</t>
  </si>
  <si>
    <t>ժէ) Այլ տեղական տուրքեր</t>
  </si>
  <si>
    <t>(տող 1132 + տող 1135 + տող 1136 + տող 1137 + տող 1138 + տող 1139 + տող 1140 + տող 1141 + տող 1142 + տող 1143 + տող 1144+տող 1145+ տող 1146+տող 1147+տող 1148+ տող 1149+տող 1150 )</t>
  </si>
  <si>
    <t>ՀԱՏՎԱԾ 1</t>
  </si>
  <si>
    <t>այդ թվում</t>
  </si>
  <si>
    <t>Ընդամենը  (սյ 5 + սյ 6)</t>
  </si>
  <si>
    <t>Գույքահարկի,  հողի հարկի, վարձակալության տրված հողերի և այլ գույքի վարձակալության վարձավճարների գծով առանձին ցուցանիշների վերաբերյալ</t>
  </si>
  <si>
    <t>2 0 1 8      Թ Վ Ա Կ Ա Ն Ի    Բ Յ ՈՒ Ջ Ե</t>
  </si>
  <si>
    <t>ՆՈՅԵՄԲԵՐՅԱՆ ՀԱՄԱՅՆՔԻ</t>
  </si>
  <si>
    <t>Հաստատված է   Նոյեմբերյանի  համայնքի ավագանու</t>
  </si>
  <si>
    <t>2 0 1 7 թվականի  դեկտեմբերի 25-ի</t>
  </si>
  <si>
    <t>ՆՈՅԵՄԲԵՐՅԱՆ Ð²Ø²ÚÜøÆ  ´ÚàôæºÆ Ì²ÊêºðÀ` Àêî ´Úàôæºî²ÚÆÜ Ì²ÊêºðÆ  ¶àðÌ²è²Î²Ü ¸²ê²Î²ð¶Ø²Ü</t>
  </si>
  <si>
    <t>ՆՈՅԵՄԲԵՐՅԱՆ  ՀԱՄԱՅՆՔԻ ԲՅՈՒՋԵԻ ԵԿԱՄՈՒՏՆԵՐԸ</t>
  </si>
  <si>
    <r>
      <rPr>
        <u/>
        <sz val="14"/>
        <rFont val="Arial LatArm"/>
        <family val="2"/>
      </rPr>
      <t xml:space="preserve">ՆՈՅԵՄԲԵՐՅԱՆ    </t>
    </r>
    <r>
      <rPr>
        <sz val="14"/>
        <rFont val="Arial LatArm"/>
        <family val="2"/>
      </rPr>
      <t>Ð²Ø²ÚÜøÆ  ´ÚàôæºÆ  Ì²ÊêºðÀ`  Àêî  ´Úàôæºî²ÚÆÜ Ì²ÊêºðÆ îÜîºê²¶Æî²Î²Ü ¸²ê²Î²ð¶Ø²Ü</t>
    </r>
  </si>
  <si>
    <r>
      <rPr>
        <u/>
        <sz val="12"/>
        <rFont val="Arial LatArm"/>
        <family val="2"/>
      </rPr>
      <t xml:space="preserve"> ՆՈՅԵՄԲԵՐՅԱՆ   </t>
    </r>
    <r>
      <rPr>
        <sz val="12"/>
        <rFont val="Arial LatArm"/>
        <family val="2"/>
      </rPr>
      <t>Ð²Ø²ÚÜøÆ  ´ÚàôæºÆ  ØÆæàòÜºðÆ  î²ðºìºðæÆ Ð²ìºÈàôð¸À  Î²Ø  ¸ºüÆòÆîÀ  (ä²Î²êàôð¸À)</t>
    </r>
  </si>
  <si>
    <r>
      <rPr>
        <u/>
        <sz val="14"/>
        <rFont val="Arial LatArm"/>
        <family val="2"/>
      </rPr>
      <t xml:space="preserve">ՆՈՅԵՄԲԵՐՅԱՆ    </t>
    </r>
    <r>
      <rPr>
        <sz val="14"/>
        <rFont val="Arial LatArm"/>
        <family val="2"/>
      </rPr>
      <t>Ð²Ø²ÚÜøÆ ´ÚàôæºÆ  Ð²ìºÈàôð¸Æ  ú¶î²¶àðÌØ²Ü  àôÔÔàôÂÚàôÜÜºðÀ  Î²Ø ¸ºüÆòÆîÆ (ä²Î²êàôð¸Æ)  üÆÜ²Üê²ìàðØ²Ü  ²Ô´ÚàôðÜºðÀ</t>
    </r>
  </si>
  <si>
    <r>
      <t>ՆՈՅԵՄԲԵՐՅԱՆ</t>
    </r>
    <r>
      <rPr>
        <b/>
        <u/>
        <sz val="12"/>
        <rFont val="GHEA Grapalat"/>
        <family val="3"/>
      </rPr>
      <t xml:space="preserve"> </t>
    </r>
    <r>
      <rPr>
        <b/>
        <sz val="12"/>
        <rFont val="GHEA Grapalat"/>
        <family val="3"/>
      </rPr>
      <t>ՀԱՄԱՅՆՔԻ  ԲՅՈՒՋԵԻ ԾԱԽՍԵՐԸ` ԸՍՏ ԲՅՈՒՋԵՏԱՅԻՆ ԾԱԽՍԵՐԻ  ԳՈՐԾԱՌԱԿԱՆ ԵՎ ՏՆՏԵՍԱԳԻՏԱԿԱՆ  ԴԱՍԱԿԱՐԳՄԱՆ</t>
    </r>
  </si>
  <si>
    <t xml:space="preserve">թիվ 9 նիստի թիվ  84-Ն որոշմամբ </t>
  </si>
  <si>
    <t>ԴԵԿՏԵՄԲԵՐ   2017 Թ.</t>
  </si>
  <si>
    <t>ՆՈՅԵՄԲԵՐՅԱՆ    ՀԱՄԱՅՆՔԻ  ԲՅՈՒՋԵԻ ԾԱԽՍԵՐԸ` ԸՍՏ ԲՅՈՒՋԵՏԱՅԻՆ ԾԱԽՍԵՐԻ  ԳՈՐԾԱՌԱԿԱՆ ԵՎ ՏՆՏԵՍԱԳԻՏԱԿԱՆ  ԴԱՍԱԿԱՐԳՄԱՆ</t>
  </si>
  <si>
    <t xml:space="preserve"> - Այլ ընթացիկ դրամաշնորհներ</t>
  </si>
  <si>
    <t>շենքերի և կառույցների ընթացիկ նորոգում</t>
  </si>
  <si>
    <t>շենքերի և կառույցների  նորոգում</t>
  </si>
  <si>
    <t>նախագծահետազոտական ծախսեր</t>
  </si>
  <si>
    <t>-կոմունալ ծառայություններ</t>
  </si>
  <si>
    <t xml:space="preserve"> ընդհանուր բնույթի հանրային ծառայություններ ծառայություններ</t>
  </si>
  <si>
    <t>-Մասնագիտական ծառայություններ</t>
  </si>
  <si>
    <t>այլ  դրամաշնորհ</t>
  </si>
  <si>
    <t>հատուկ նպատակային այլ նյութեր</t>
  </si>
  <si>
    <t>գույքի վարձակալություն</t>
  </si>
  <si>
    <t>այլ հարկեր</t>
  </si>
  <si>
    <t>ՀԱՄԱՅՆՔԻ ՂԵԿԱՎԱՐ                    ԿԱՐԵՆ ԱԲԱԶՅԱՆ</t>
  </si>
  <si>
    <t xml:space="preserve"> - Շենքերի և շինությունների կապիտալ վերանորոգում նախագծանախահաշվային արժեք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</si>
</sst>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000"/>
    <numFmt numFmtId="166" formatCode="000"/>
  </numFmts>
  <fonts count="75">
    <font>
      <sz val="11"/>
      <color theme="1"/>
      <name val="Calibri"/>
      <family val="2"/>
      <charset val="204"/>
      <scheme val="minor"/>
    </font>
    <font>
      <b/>
      <u/>
      <sz val="14"/>
      <name val="Arial LatArm"/>
      <family val="2"/>
    </font>
    <font>
      <sz val="10"/>
      <name val="Arial LatArm"/>
      <family val="2"/>
    </font>
    <font>
      <b/>
      <sz val="12"/>
      <name val="Arial LatArm"/>
      <family val="2"/>
    </font>
    <font>
      <b/>
      <sz val="10"/>
      <name val="Arial LatArm"/>
      <family val="2"/>
    </font>
    <font>
      <sz val="8"/>
      <name val="Arial LatArm"/>
      <family val="2"/>
    </font>
    <font>
      <sz val="9"/>
      <name val="Arial LatArm"/>
      <family val="2"/>
    </font>
    <font>
      <b/>
      <sz val="14"/>
      <name val="Arial LatArm"/>
      <family val="2"/>
    </font>
    <font>
      <sz val="12"/>
      <name val="Arial LatArm"/>
      <family val="2"/>
    </font>
    <font>
      <b/>
      <i/>
      <sz val="10"/>
      <name val="Arial LatArm"/>
      <family val="2"/>
    </font>
    <font>
      <sz val="8"/>
      <color rgb="FFFF0000"/>
      <name val="Arial LatArm"/>
      <family val="2"/>
    </font>
    <font>
      <sz val="10"/>
      <color rgb="FFFF0000"/>
      <name val="Arial LatArm"/>
      <family val="2"/>
    </font>
    <font>
      <b/>
      <sz val="12"/>
      <color rgb="FFFF0000"/>
      <name val="Arial LatArm"/>
      <family val="2"/>
    </font>
    <font>
      <sz val="9"/>
      <color rgb="FFFF0000"/>
      <name val="Arial LatArm"/>
      <family val="2"/>
    </font>
    <font>
      <b/>
      <sz val="10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color rgb="FFFF0000"/>
      <name val="Arial LatArm"/>
      <family val="2"/>
    </font>
    <font>
      <b/>
      <sz val="7"/>
      <name val="Arial LatArm"/>
      <family val="2"/>
    </font>
    <font>
      <b/>
      <i/>
      <sz val="7"/>
      <name val="Arial LatArm"/>
      <family val="2"/>
    </font>
    <font>
      <sz val="7"/>
      <name val="Arial LatArm"/>
      <family val="2"/>
    </font>
    <font>
      <u/>
      <sz val="14"/>
      <name val="Arial LatArm"/>
      <family val="2"/>
    </font>
    <font>
      <sz val="10"/>
      <name val="GHEA Grapalat"/>
      <family val="3"/>
    </font>
    <font>
      <b/>
      <sz val="10.5"/>
      <name val="GHEA Grapalat"/>
      <family val="3"/>
    </font>
    <font>
      <b/>
      <sz val="12"/>
      <name val="GHEA Grapalat"/>
      <family val="3"/>
    </font>
    <font>
      <b/>
      <sz val="10"/>
      <name val="GHEA Grapalat"/>
      <family val="3"/>
    </font>
    <font>
      <b/>
      <sz val="11"/>
      <name val="GHEA Grapalat"/>
      <family val="3"/>
    </font>
    <font>
      <b/>
      <i/>
      <sz val="10"/>
      <name val="GHEA Grapalat"/>
      <family val="3"/>
    </font>
    <font>
      <b/>
      <sz val="8"/>
      <name val="GHEA Grapalat"/>
      <family val="3"/>
    </font>
    <font>
      <sz val="8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sz val="9"/>
      <name val="GHEA Grapalat"/>
      <family val="3"/>
    </font>
    <font>
      <sz val="9"/>
      <name val="GHEA Grapalat"/>
      <family val="3"/>
    </font>
    <font>
      <b/>
      <sz val="9"/>
      <color indexed="8"/>
      <name val="GHEA Grapalat"/>
      <family val="3"/>
    </font>
    <font>
      <i/>
      <sz val="9"/>
      <name val="GHEA Grapalat"/>
      <family val="3"/>
    </font>
    <font>
      <b/>
      <i/>
      <sz val="10"/>
      <color indexed="8"/>
      <name val="GHEA Grapalat"/>
      <family val="3"/>
    </font>
    <font>
      <b/>
      <sz val="10"/>
      <color indexed="8"/>
      <name val="GHEA Grapalat"/>
      <family val="3"/>
    </font>
    <font>
      <sz val="8"/>
      <color indexed="8"/>
      <name val="GHEA Grapalat"/>
      <family val="3"/>
    </font>
    <font>
      <sz val="9"/>
      <color indexed="8"/>
      <name val="GHEA Grapalat"/>
      <family val="3"/>
    </font>
    <font>
      <sz val="10"/>
      <color indexed="8"/>
      <name val="GHEA Grapalat"/>
      <family val="3"/>
    </font>
    <font>
      <sz val="10"/>
      <color indexed="10"/>
      <name val="GHEA Grapalat"/>
      <family val="3"/>
    </font>
    <font>
      <i/>
      <sz val="10"/>
      <name val="GHEA Grapalat"/>
      <family val="3"/>
    </font>
    <font>
      <i/>
      <sz val="10"/>
      <color indexed="8"/>
      <name val="GHEA Grapalat"/>
      <family val="3"/>
    </font>
    <font>
      <i/>
      <sz val="10"/>
      <name val="Arial LatArm"/>
      <family val="2"/>
    </font>
    <font>
      <i/>
      <sz val="10"/>
      <color rgb="FFFF0000"/>
      <name val="Arial LatArm"/>
      <family val="2"/>
    </font>
    <font>
      <sz val="14"/>
      <name val="Arial LatArm"/>
      <family val="2"/>
    </font>
    <font>
      <sz val="10"/>
      <name val="Arial Armenian"/>
      <family val="2"/>
    </font>
    <font>
      <b/>
      <sz val="14"/>
      <name val="GHEA Grapalat"/>
      <family val="3"/>
    </font>
    <font>
      <sz val="12"/>
      <name val="Arial Armenian"/>
      <family val="2"/>
    </font>
    <font>
      <b/>
      <sz val="12"/>
      <name val="Arial Armenian"/>
      <family val="2"/>
    </font>
    <font>
      <b/>
      <i/>
      <sz val="12"/>
      <name val="Arial Armenian"/>
      <family val="2"/>
    </font>
    <font>
      <sz val="8"/>
      <name val="Arial Armenian"/>
      <family val="2"/>
    </font>
    <font>
      <b/>
      <i/>
      <sz val="8"/>
      <name val="Arial Armenian"/>
      <family val="2"/>
    </font>
    <font>
      <sz val="11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b/>
      <sz val="8"/>
      <color indexed="8"/>
      <name val="GHEA Grapalat"/>
      <family val="3"/>
    </font>
    <font>
      <b/>
      <u/>
      <sz val="12"/>
      <color theme="1"/>
      <name val="GHEA Grapalat"/>
      <family val="3"/>
    </font>
    <font>
      <b/>
      <sz val="12"/>
      <color theme="1"/>
      <name val="GHEA Grapalat"/>
      <family val="3"/>
    </font>
    <font>
      <b/>
      <sz val="14"/>
      <color theme="1"/>
      <name val="GHEA Grapalat"/>
      <family val="3"/>
    </font>
    <font>
      <b/>
      <sz val="16"/>
      <color theme="1"/>
      <name val="GHEA Grapalat"/>
      <family val="3"/>
    </font>
    <font>
      <sz val="10"/>
      <color theme="1"/>
      <name val="GHEA Grapalat"/>
      <family val="3"/>
    </font>
    <font>
      <sz val="11"/>
      <color theme="1"/>
      <name val="GHEA Grapalat"/>
      <family val="3"/>
    </font>
    <font>
      <b/>
      <sz val="18"/>
      <color theme="1"/>
      <name val="GHEA Grapalat"/>
      <family val="3"/>
    </font>
    <font>
      <sz val="16"/>
      <color theme="1"/>
      <name val="GHEA Grapalat"/>
      <family val="3"/>
    </font>
    <font>
      <u/>
      <sz val="12"/>
      <name val="Arial LatArm"/>
      <family val="2"/>
    </font>
    <font>
      <b/>
      <u/>
      <sz val="12"/>
      <name val="GHEA Grapalat"/>
      <family val="3"/>
    </font>
    <font>
      <b/>
      <u/>
      <sz val="11"/>
      <name val="GHEA Grapalat"/>
      <family val="3"/>
    </font>
    <font>
      <sz val="11"/>
      <color rgb="FF000000"/>
      <name val="GHEA Grapalat"/>
      <family val="3"/>
    </font>
    <font>
      <b/>
      <sz val="7"/>
      <name val="GHEA Grapalat"/>
      <family val="3"/>
    </font>
    <font>
      <sz val="7"/>
      <name val="GHEA Grapalat"/>
      <family val="3"/>
    </font>
    <font>
      <sz val="10"/>
      <color rgb="FF000000"/>
      <name val="GHEA Grapalat"/>
      <family val="3"/>
    </font>
    <font>
      <sz val="14"/>
      <name val="GHEA Grapalat"/>
      <family val="3"/>
    </font>
    <font>
      <sz val="11"/>
      <name val="GHEA Grapalat"/>
      <family val="3"/>
    </font>
    <font>
      <b/>
      <sz val="16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3">
    <xf numFmtId="0" fontId="0" fillId="0" borderId="0" xfId="0"/>
    <xf numFmtId="164" fontId="2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/>
    <xf numFmtId="0" fontId="2" fillId="0" borderId="0" xfId="0" applyFont="1" applyFill="1" applyBorder="1"/>
    <xf numFmtId="164" fontId="2" fillId="0" borderId="1" xfId="0" applyNumberFormat="1" applyFont="1" applyFill="1" applyBorder="1" applyAlignment="1">
      <alignment horizontal="center"/>
    </xf>
    <xf numFmtId="0" fontId="10" fillId="0" borderId="0" xfId="0" applyFont="1" applyFill="1"/>
    <xf numFmtId="0" fontId="11" fillId="0" borderId="0" xfId="0" applyFont="1" applyFill="1"/>
    <xf numFmtId="0" fontId="14" fillId="0" borderId="0" xfId="0" applyFont="1" applyFill="1"/>
    <xf numFmtId="0" fontId="15" fillId="0" borderId="0" xfId="0" applyFont="1" applyFill="1" applyBorder="1"/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/>
    <xf numFmtId="0" fontId="13" fillId="0" borderId="0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2" fillId="0" borderId="0" xfId="0" applyFont="1" applyFill="1"/>
    <xf numFmtId="164" fontId="2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7" fillId="0" borderId="0" xfId="0" applyFont="1" applyFill="1" applyBorder="1"/>
    <xf numFmtId="0" fontId="5" fillId="0" borderId="0" xfId="0" applyFont="1" applyFill="1" applyBorder="1" applyAlignment="1">
      <alignment horizontal="left" vertical="top" wrapText="1"/>
    </xf>
    <xf numFmtId="165" fontId="19" fillId="0" borderId="0" xfId="0" applyNumberFormat="1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center" vertical="top"/>
    </xf>
    <xf numFmtId="0" fontId="5" fillId="0" borderId="1" xfId="0" applyFont="1" applyFill="1" applyBorder="1"/>
    <xf numFmtId="0" fontId="2" fillId="0" borderId="1" xfId="0" applyFont="1" applyFill="1" applyBorder="1" applyAlignment="1">
      <alignment horizontal="center" wrapText="1"/>
    </xf>
    <xf numFmtId="0" fontId="6" fillId="0" borderId="0" xfId="0" applyFont="1" applyFill="1"/>
    <xf numFmtId="0" fontId="5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1" fillId="0" borderId="1" xfId="0" applyNumberFormat="1" applyFont="1" applyFill="1" applyBorder="1" applyAlignment="1">
      <alignment horizontal="left" vertical="center" wrapText="1" indent="1"/>
    </xf>
    <xf numFmtId="0" fontId="21" fillId="0" borderId="1" xfId="0" applyFont="1" applyFill="1" applyBorder="1" applyAlignment="1">
      <alignment horizontal="left" vertical="center" wrapText="1" indent="2"/>
    </xf>
    <xf numFmtId="0" fontId="22" fillId="0" borderId="1" xfId="0" quotePrefix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/>
    </xf>
    <xf numFmtId="0" fontId="24" fillId="0" borderId="1" xfId="0" quotePrefix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vertical="center" wrapText="1"/>
    </xf>
    <xf numFmtId="49" fontId="21" fillId="0" borderId="1" xfId="0" quotePrefix="1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 indent="3"/>
    </xf>
    <xf numFmtId="0" fontId="21" fillId="0" borderId="1" xfId="0" applyNumberFormat="1" applyFont="1" applyFill="1" applyBorder="1" applyAlignment="1">
      <alignment horizontal="left" vertical="center" wrapText="1" indent="2"/>
    </xf>
    <xf numFmtId="49" fontId="21" fillId="0" borderId="1" xfId="0" applyNumberFormat="1" applyFont="1" applyFill="1" applyBorder="1" applyAlignment="1">
      <alignment horizontal="centerContinuous" vertical="center"/>
    </xf>
    <xf numFmtId="1" fontId="21" fillId="0" borderId="1" xfId="0" applyNumberFormat="1" applyFont="1" applyFill="1" applyBorder="1" applyAlignment="1">
      <alignment horizontal="center" vertical="center" wrapText="1"/>
    </xf>
    <xf numFmtId="49" fontId="24" fillId="0" borderId="1" xfId="0" quotePrefix="1" applyNumberFormat="1" applyFont="1" applyFill="1" applyBorder="1" applyAlignment="1">
      <alignment horizontal="center" vertical="center"/>
    </xf>
    <xf numFmtId="1" fontId="24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center" vertical="top"/>
    </xf>
    <xf numFmtId="49" fontId="35" fillId="0" borderId="1" xfId="0" applyNumberFormat="1" applyFont="1" applyFill="1" applyBorder="1" applyAlignment="1">
      <alignment vertical="top" wrapText="1"/>
    </xf>
    <xf numFmtId="49" fontId="21" fillId="2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vertical="top" wrapText="1"/>
    </xf>
    <xf numFmtId="49" fontId="36" fillId="0" borderId="1" xfId="0" applyNumberFormat="1" applyFont="1" applyFill="1" applyBorder="1" applyAlignment="1">
      <alignment vertical="top" wrapText="1"/>
    </xf>
    <xf numFmtId="0" fontId="24" fillId="0" borderId="1" xfId="0" applyFont="1" applyBorder="1" applyAlignment="1">
      <alignment horizontal="center" vertical="center"/>
    </xf>
    <xf numFmtId="49" fontId="24" fillId="0" borderId="1" xfId="0" applyNumberFormat="1" applyFont="1" applyFill="1" applyBorder="1" applyAlignment="1">
      <alignment wrapText="1"/>
    </xf>
    <xf numFmtId="49" fontId="24" fillId="2" borderId="1" xfId="0" applyNumberFormat="1" applyFont="1" applyFill="1" applyBorder="1" applyAlignment="1">
      <alignment horizontal="center" vertical="center" wrapText="1"/>
    </xf>
    <xf numFmtId="49" fontId="36" fillId="0" borderId="1" xfId="0" applyNumberFormat="1" applyFont="1" applyFill="1" applyBorder="1" applyAlignment="1">
      <alignment horizontal="center" vertical="top" wrapText="1"/>
    </xf>
    <xf numFmtId="49" fontId="36" fillId="0" borderId="1" xfId="0" applyNumberFormat="1" applyFont="1" applyFill="1" applyBorder="1" applyAlignment="1">
      <alignment horizontal="center" vertical="center" wrapText="1"/>
    </xf>
    <xf numFmtId="49" fontId="36" fillId="0" borderId="1" xfId="0" applyNumberFormat="1" applyFont="1" applyFill="1" applyBorder="1" applyAlignment="1">
      <alignment horizontal="center" wrapText="1"/>
    </xf>
    <xf numFmtId="49" fontId="21" fillId="0" borderId="1" xfId="0" applyNumberFormat="1" applyFont="1" applyFill="1" applyBorder="1" applyAlignment="1">
      <alignment wrapText="1"/>
    </xf>
    <xf numFmtId="0" fontId="26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top" wrapText="1"/>
    </xf>
    <xf numFmtId="49" fontId="26" fillId="0" borderId="1" xfId="0" applyNumberFormat="1" applyFont="1" applyFill="1" applyBorder="1" applyAlignment="1">
      <alignment vertical="top" wrapText="1"/>
    </xf>
    <xf numFmtId="0" fontId="24" fillId="0" borderId="1" xfId="0" applyFont="1" applyBorder="1" applyAlignment="1">
      <alignment horizontal="center"/>
    </xf>
    <xf numFmtId="0" fontId="24" fillId="0" borderId="1" xfId="0" applyFont="1" applyFill="1" applyBorder="1" applyAlignment="1">
      <alignment vertical="top" wrapText="1"/>
    </xf>
    <xf numFmtId="49" fontId="36" fillId="0" borderId="1" xfId="0" applyNumberFormat="1" applyFont="1" applyFill="1" applyBorder="1" applyAlignment="1">
      <alignment vertical="center" wrapText="1"/>
    </xf>
    <xf numFmtId="49" fontId="24" fillId="2" borderId="1" xfId="0" applyNumberFormat="1" applyFont="1" applyFill="1" applyBorder="1" applyAlignment="1">
      <alignment horizontal="center"/>
    </xf>
    <xf numFmtId="49" fontId="35" fillId="0" borderId="1" xfId="0" applyNumberFormat="1" applyFont="1" applyFill="1" applyBorder="1" applyAlignment="1">
      <alignment vertical="center" wrapText="1"/>
    </xf>
    <xf numFmtId="49" fontId="39" fillId="0" borderId="1" xfId="0" applyNumberFormat="1" applyFont="1" applyFill="1" applyBorder="1" applyAlignment="1">
      <alignment vertical="top" wrapText="1"/>
    </xf>
    <xf numFmtId="0" fontId="24" fillId="0" borderId="1" xfId="0" applyFont="1" applyBorder="1" applyAlignment="1">
      <alignment vertical="top" wrapText="1"/>
    </xf>
    <xf numFmtId="0" fontId="21" fillId="0" borderId="1" xfId="0" applyFont="1" applyBorder="1" applyAlignment="1">
      <alignment vertical="top" wrapText="1"/>
    </xf>
    <xf numFmtId="0" fontId="21" fillId="0" borderId="1" xfId="0" applyFont="1" applyBorder="1" applyAlignment="1">
      <alignment wrapText="1"/>
    </xf>
    <xf numFmtId="0" fontId="26" fillId="2" borderId="1" xfId="0" applyFont="1" applyFill="1" applyBorder="1" applyAlignment="1">
      <alignment horizontal="left" vertical="top" wrapText="1"/>
    </xf>
    <xf numFmtId="0" fontId="36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/>
    <xf numFmtId="0" fontId="11" fillId="0" borderId="0" xfId="0" applyFont="1" applyFill="1" applyAlignment="1"/>
    <xf numFmtId="49" fontId="26" fillId="0" borderId="1" xfId="0" applyNumberFormat="1" applyFont="1" applyFill="1" applyBorder="1" applyAlignment="1">
      <alignment wrapText="1"/>
    </xf>
    <xf numFmtId="164" fontId="43" fillId="0" borderId="1" xfId="0" applyNumberFormat="1" applyFont="1" applyFill="1" applyBorder="1" applyAlignment="1">
      <alignment horizontal="center" vertical="center"/>
    </xf>
    <xf numFmtId="0" fontId="44" fillId="0" borderId="0" xfId="0" applyFont="1" applyFill="1"/>
    <xf numFmtId="0" fontId="24" fillId="0" borderId="1" xfId="0" applyFont="1" applyFill="1" applyBorder="1" applyAlignment="1">
      <alignment wrapText="1"/>
    </xf>
    <xf numFmtId="0" fontId="4" fillId="0" borderId="0" xfId="0" applyFont="1" applyFill="1" applyBorder="1"/>
    <xf numFmtId="0" fontId="11" fillId="0" borderId="0" xfId="0" applyFont="1" applyFill="1" applyBorder="1"/>
    <xf numFmtId="0" fontId="4" fillId="0" borderId="0" xfId="0" applyFont="1" applyFill="1"/>
    <xf numFmtId="0" fontId="28" fillId="0" borderId="1" xfId="0" applyFont="1" applyBorder="1" applyAlignment="1">
      <alignment vertical="center" wrapText="1"/>
    </xf>
    <xf numFmtId="0" fontId="28" fillId="0" borderId="1" xfId="0" applyFont="1" applyBorder="1"/>
    <xf numFmtId="49" fontId="37" fillId="0" borderId="1" xfId="0" applyNumberFormat="1" applyFont="1" applyFill="1" applyBorder="1" applyAlignment="1">
      <alignment horizontal="center" vertical="center" wrapText="1"/>
    </xf>
    <xf numFmtId="0" fontId="45" fillId="0" borderId="0" xfId="0" applyFont="1" applyFill="1"/>
    <xf numFmtId="0" fontId="21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top" wrapText="1"/>
    </xf>
    <xf numFmtId="49" fontId="21" fillId="2" borderId="1" xfId="0" applyNumberFormat="1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center"/>
    </xf>
    <xf numFmtId="0" fontId="36" fillId="0" borderId="1" xfId="0" applyFont="1" applyBorder="1" applyAlignment="1">
      <alignment horizontal="left" vertical="top" wrapText="1"/>
    </xf>
    <xf numFmtId="49" fontId="21" fillId="0" borderId="1" xfId="0" applyNumberFormat="1" applyFont="1" applyFill="1" applyBorder="1" applyAlignment="1">
      <alignment horizontal="center" wrapText="1"/>
    </xf>
    <xf numFmtId="49" fontId="24" fillId="2" borderId="1" xfId="0" applyNumberFormat="1" applyFont="1" applyFill="1" applyBorder="1" applyAlignment="1">
      <alignment horizontal="center" wrapText="1"/>
    </xf>
    <xf numFmtId="49" fontId="21" fillId="0" borderId="1" xfId="0" applyNumberFormat="1" applyFont="1" applyFill="1" applyBorder="1" applyAlignment="1">
      <alignment horizontal="center" vertical="top" wrapText="1"/>
    </xf>
    <xf numFmtId="49" fontId="21" fillId="0" borderId="1" xfId="0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/>
    </xf>
    <xf numFmtId="0" fontId="31" fillId="2" borderId="1" xfId="0" applyFont="1" applyFill="1" applyBorder="1" applyAlignment="1">
      <alignment horizontal="center" vertical="center" wrapText="1"/>
    </xf>
    <xf numFmtId="49" fontId="31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 wrapText="1"/>
    </xf>
    <xf numFmtId="0" fontId="24" fillId="0" borderId="1" xfId="0" applyFont="1" applyBorder="1"/>
    <xf numFmtId="0" fontId="32" fillId="0" borderId="1" xfId="0" applyFont="1" applyBorder="1" applyAlignment="1">
      <alignment horizontal="center" wrapText="1"/>
    </xf>
    <xf numFmtId="0" fontId="21" fillId="0" borderId="1" xfId="0" applyFont="1" applyBorder="1"/>
    <xf numFmtId="0" fontId="32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wrapText="1"/>
    </xf>
    <xf numFmtId="0" fontId="32" fillId="0" borderId="1" xfId="0" applyFont="1" applyBorder="1" applyAlignment="1">
      <alignment horizontal="left" wrapText="1"/>
    </xf>
    <xf numFmtId="0" fontId="31" fillId="0" borderId="1" xfId="0" applyFont="1" applyBorder="1" applyAlignment="1">
      <alignment wrapText="1"/>
    </xf>
    <xf numFmtId="0" fontId="32" fillId="0" borderId="1" xfId="0" applyFont="1" applyBorder="1" applyAlignment="1">
      <alignment wrapText="1"/>
    </xf>
    <xf numFmtId="0" fontId="34" fillId="0" borderId="1" xfId="0" applyFont="1" applyBorder="1"/>
    <xf numFmtId="49" fontId="38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Border="1" applyAlignment="1">
      <alignment wrapText="1"/>
    </xf>
    <xf numFmtId="49" fontId="33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left"/>
    </xf>
    <xf numFmtId="0" fontId="34" fillId="0" borderId="1" xfId="0" applyNumberFormat="1" applyFont="1" applyBorder="1" applyAlignment="1">
      <alignment wrapText="1"/>
    </xf>
    <xf numFmtId="0" fontId="31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left" vertical="center"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6" xfId="0" applyBorder="1" applyAlignment="1">
      <alignment wrapText="1"/>
    </xf>
    <xf numFmtId="0" fontId="48" fillId="0" borderId="0" xfId="0" applyFont="1" applyFill="1" applyBorder="1"/>
    <xf numFmtId="0" fontId="21" fillId="0" borderId="0" xfId="0" applyFont="1" applyFill="1" applyBorder="1"/>
    <xf numFmtId="165" fontId="24" fillId="0" borderId="0" xfId="0" applyNumberFormat="1" applyFont="1" applyFill="1" applyBorder="1" applyAlignment="1">
      <alignment horizontal="center" vertical="top"/>
    </xf>
    <xf numFmtId="0" fontId="24" fillId="0" borderId="0" xfId="0" applyFont="1" applyFill="1" applyBorder="1" applyAlignment="1">
      <alignment horizontal="center" vertical="top"/>
    </xf>
    <xf numFmtId="0" fontId="24" fillId="0" borderId="0" xfId="0" applyFont="1" applyFill="1" applyBorder="1" applyAlignment="1">
      <alignment horizontal="right" vertical="top"/>
    </xf>
    <xf numFmtId="0" fontId="28" fillId="0" borderId="0" xfId="0" applyFont="1" applyFill="1" applyBorder="1"/>
    <xf numFmtId="165" fontId="23" fillId="0" borderId="0" xfId="0" applyNumberFormat="1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left" vertical="top" wrapText="1"/>
    </xf>
    <xf numFmtId="0" fontId="48" fillId="0" borderId="0" xfId="0" applyFont="1" applyFill="1" applyBorder="1" applyAlignment="1">
      <alignment vertical="center"/>
    </xf>
    <xf numFmtId="0" fontId="48" fillId="0" borderId="0" xfId="0" applyFont="1" applyFill="1" applyBorder="1" applyAlignment="1">
      <alignment vertical="center" wrapText="1"/>
    </xf>
    <xf numFmtId="49" fontId="27" fillId="0" borderId="1" xfId="0" applyNumberFormat="1" applyFont="1" applyFill="1" applyBorder="1" applyAlignment="1">
      <alignment horizontal="center" vertical="center" wrapText="1"/>
    </xf>
    <xf numFmtId="0" fontId="49" fillId="0" borderId="0" xfId="0" applyFont="1" applyFill="1" applyBorder="1" applyAlignment="1">
      <alignment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 readingOrder="1"/>
    </xf>
    <xf numFmtId="0" fontId="28" fillId="0" borderId="1" xfId="0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 wrapText="1" readingOrder="1"/>
    </xf>
    <xf numFmtId="0" fontId="48" fillId="0" borderId="0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/>
    </xf>
    <xf numFmtId="0" fontId="32" fillId="0" borderId="1" xfId="0" applyNumberFormat="1" applyFont="1" applyFill="1" applyBorder="1" applyAlignment="1">
      <alignment horizontal="left" vertical="top" wrapText="1" readingOrder="1"/>
    </xf>
    <xf numFmtId="0" fontId="30" fillId="0" borderId="1" xfId="0" applyNumberFormat="1" applyFont="1" applyFill="1" applyBorder="1" applyAlignment="1">
      <alignment horizontal="left" vertical="top" wrapText="1" readingOrder="1"/>
    </xf>
    <xf numFmtId="0" fontId="50" fillId="0" borderId="0" xfId="0" applyFont="1" applyFill="1" applyBorder="1"/>
    <xf numFmtId="0" fontId="28" fillId="0" borderId="1" xfId="0" applyNumberFormat="1" applyFont="1" applyFill="1" applyBorder="1" applyAlignment="1">
      <alignment horizontal="center" vertical="center"/>
    </xf>
    <xf numFmtId="0" fontId="32" fillId="0" borderId="1" xfId="0" applyNumberFormat="1" applyFont="1" applyFill="1" applyBorder="1" applyAlignment="1">
      <alignment vertical="center" wrapText="1" readingOrder="1"/>
    </xf>
    <xf numFmtId="0" fontId="30" fillId="0" borderId="1" xfId="0" applyFont="1" applyFill="1" applyBorder="1" applyAlignment="1">
      <alignment horizontal="left" vertical="top" wrapText="1"/>
    </xf>
    <xf numFmtId="0" fontId="32" fillId="0" borderId="1" xfId="0" applyFont="1" applyFill="1" applyBorder="1" applyAlignment="1">
      <alignment horizontal="left" vertical="top" wrapText="1"/>
    </xf>
    <xf numFmtId="0" fontId="27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51" fillId="0" borderId="0" xfId="0" applyFont="1" applyFill="1" applyBorder="1"/>
    <xf numFmtId="49" fontId="51" fillId="0" borderId="0" xfId="0" applyNumberFormat="1" applyFont="1" applyFill="1" applyBorder="1" applyAlignment="1">
      <alignment horizontal="center" vertical="top"/>
    </xf>
    <xf numFmtId="166" fontId="52" fillId="0" borderId="0" xfId="0" applyNumberFormat="1" applyFont="1" applyFill="1" applyBorder="1" applyAlignment="1">
      <alignment horizontal="center" vertical="top"/>
    </xf>
    <xf numFmtId="166" fontId="51" fillId="0" borderId="0" xfId="0" applyNumberFormat="1" applyFont="1" applyFill="1" applyBorder="1" applyAlignment="1">
      <alignment horizontal="center" vertical="top"/>
    </xf>
    <xf numFmtId="0" fontId="53" fillId="0" borderId="0" xfId="0" applyFont="1" applyFill="1" applyBorder="1" applyAlignment="1">
      <alignment horizontal="left" vertical="top" wrapText="1"/>
    </xf>
    <xf numFmtId="165" fontId="51" fillId="0" borderId="0" xfId="0" applyNumberFormat="1" applyFont="1" applyFill="1" applyBorder="1" applyAlignment="1">
      <alignment horizontal="center" vertical="top"/>
    </xf>
    <xf numFmtId="0" fontId="52" fillId="0" borderId="0" xfId="0" applyFont="1" applyFill="1" applyBorder="1" applyAlignment="1">
      <alignment horizontal="center" vertical="top"/>
    </xf>
    <xf numFmtId="0" fontId="51" fillId="0" borderId="0" xfId="0" applyFont="1" applyFill="1" applyBorder="1" applyAlignment="1">
      <alignment horizontal="center" vertical="top"/>
    </xf>
    <xf numFmtId="165" fontId="54" fillId="0" borderId="0" xfId="0" applyNumberFormat="1" applyFont="1" applyFill="1" applyBorder="1" applyAlignment="1">
      <alignment horizontal="center" vertical="top"/>
    </xf>
    <xf numFmtId="0" fontId="55" fillId="0" borderId="0" xfId="0" applyFont="1" applyFill="1" applyBorder="1" applyAlignment="1">
      <alignment horizontal="center" vertical="top"/>
    </xf>
    <xf numFmtId="0" fontId="54" fillId="0" borderId="0" xfId="0" applyFont="1" applyFill="1" applyBorder="1" applyAlignment="1">
      <alignment horizontal="center" vertical="top"/>
    </xf>
    <xf numFmtId="49" fontId="24" fillId="0" borderId="1" xfId="0" applyNumberFormat="1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horizontal="center" vertical="center" wrapText="1" readingOrder="1"/>
    </xf>
    <xf numFmtId="0" fontId="28" fillId="2" borderId="1" xfId="0" applyFont="1" applyFill="1" applyBorder="1" applyAlignment="1">
      <alignment horizontal="center" vertical="center"/>
    </xf>
    <xf numFmtId="49" fontId="56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57" fillId="0" borderId="0" xfId="0" applyFont="1"/>
    <xf numFmtId="0" fontId="58" fillId="0" borderId="0" xfId="0" applyFont="1"/>
    <xf numFmtId="0" fontId="59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61" fillId="0" borderId="0" xfId="0" applyFont="1" applyAlignment="1">
      <alignment horizontal="left" indent="15"/>
    </xf>
    <xf numFmtId="0" fontId="62" fillId="0" borderId="0" xfId="0" applyFont="1"/>
    <xf numFmtId="0" fontId="64" fillId="0" borderId="0" xfId="0" applyFont="1"/>
    <xf numFmtId="0" fontId="24" fillId="0" borderId="1" xfId="0" applyFont="1" applyFill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/>
    </xf>
    <xf numFmtId="164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/>
    <xf numFmtId="0" fontId="26" fillId="0" borderId="1" xfId="0" applyFont="1" applyFill="1" applyBorder="1"/>
    <xf numFmtId="0" fontId="46" fillId="0" borderId="0" xfId="0" applyFont="1" applyFill="1" applyBorder="1"/>
    <xf numFmtId="164" fontId="41" fillId="0" borderId="1" xfId="0" applyNumberFormat="1" applyFont="1" applyFill="1" applyBorder="1" applyAlignment="1">
      <alignment horizontal="center" vertical="center"/>
    </xf>
    <xf numFmtId="164" fontId="24" fillId="0" borderId="1" xfId="0" applyNumberFormat="1" applyFont="1" applyBorder="1" applyAlignment="1">
      <alignment horizontal="center" vertical="center"/>
    </xf>
    <xf numFmtId="164" fontId="24" fillId="0" borderId="1" xfId="0" applyNumberFormat="1" applyFont="1" applyFill="1" applyBorder="1" applyAlignment="1">
      <alignment horizontal="center" vertical="center"/>
    </xf>
    <xf numFmtId="164" fontId="67" fillId="0" borderId="1" xfId="0" applyNumberFormat="1" applyFont="1" applyBorder="1" applyAlignment="1">
      <alignment horizontal="center" vertical="center"/>
    </xf>
    <xf numFmtId="164" fontId="67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68" fillId="3" borderId="11" xfId="0" applyFont="1" applyFill="1" applyBorder="1" applyAlignment="1">
      <alignment horizontal="center" vertical="top" wrapText="1"/>
    </xf>
    <xf numFmtId="0" fontId="68" fillId="3" borderId="10" xfId="0" applyFont="1" applyFill="1" applyBorder="1" applyAlignment="1">
      <alignment horizontal="center" vertical="top" wrapText="1"/>
    </xf>
    <xf numFmtId="0" fontId="68" fillId="3" borderId="8" xfId="0" applyFont="1" applyFill="1" applyBorder="1" applyAlignment="1">
      <alignment horizontal="center" vertical="top" wrapText="1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164" fontId="24" fillId="0" borderId="1" xfId="0" applyNumberFormat="1" applyFont="1" applyFill="1" applyBorder="1" applyAlignment="1">
      <alignment horizontal="center" vertical="center" wrapText="1"/>
    </xf>
    <xf numFmtId="164" fontId="21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 applyFill="1"/>
    <xf numFmtId="0" fontId="68" fillId="0" borderId="0" xfId="0" applyFont="1"/>
    <xf numFmtId="0" fontId="69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69" fillId="0" borderId="0" xfId="0" applyFont="1" applyFill="1"/>
    <xf numFmtId="0" fontId="69" fillId="0" borderId="0" xfId="0" applyFont="1" applyFill="1" applyAlignment="1">
      <alignment horizontal="center"/>
    </xf>
    <xf numFmtId="0" fontId="32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 vertical="center"/>
    </xf>
    <xf numFmtId="0" fontId="70" fillId="0" borderId="0" xfId="0" applyFont="1" applyFill="1" applyAlignment="1">
      <alignment vertical="center"/>
    </xf>
    <xf numFmtId="0" fontId="28" fillId="0" borderId="0" xfId="0" applyFont="1" applyFill="1" applyAlignment="1">
      <alignment horizontal="center" vertical="center"/>
    </xf>
    <xf numFmtId="0" fontId="69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vertical="center" wrapText="1"/>
    </xf>
    <xf numFmtId="164" fontId="71" fillId="3" borderId="8" xfId="0" applyNumberFormat="1" applyFont="1" applyFill="1" applyBorder="1" applyAlignment="1">
      <alignment horizontal="center" vertical="top" wrapText="1"/>
    </xf>
    <xf numFmtId="0" fontId="66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71" fillId="3" borderId="9" xfId="0" applyFont="1" applyFill="1" applyBorder="1" applyAlignment="1">
      <alignment horizontal="left" vertical="top" wrapText="1"/>
    </xf>
    <xf numFmtId="0" fontId="71" fillId="3" borderId="10" xfId="0" applyFont="1" applyFill="1" applyBorder="1" applyAlignment="1">
      <alignment horizontal="left" vertical="top" wrapText="1"/>
    </xf>
    <xf numFmtId="0" fontId="71" fillId="3" borderId="8" xfId="0" applyFont="1" applyFill="1" applyBorder="1" applyAlignment="1">
      <alignment horizontal="left" vertical="top" wrapText="1"/>
    </xf>
    <xf numFmtId="0" fontId="71" fillId="3" borderId="8" xfId="0" applyNumberFormat="1" applyFont="1" applyFill="1" applyBorder="1" applyAlignment="1">
      <alignment horizontal="left" vertical="top" wrapText="1"/>
    </xf>
    <xf numFmtId="0" fontId="72" fillId="0" borderId="0" xfId="0" applyFont="1"/>
    <xf numFmtId="0" fontId="73" fillId="0" borderId="0" xfId="0" applyFont="1"/>
    <xf numFmtId="0" fontId="21" fillId="0" borderId="0" xfId="0" applyFont="1" applyAlignment="1">
      <alignment horizontal="left" indent="15"/>
    </xf>
    <xf numFmtId="0" fontId="47" fillId="0" borderId="0" xfId="0" applyFont="1"/>
    <xf numFmtId="0" fontId="21" fillId="0" borderId="0" xfId="0" applyFont="1"/>
    <xf numFmtId="0" fontId="32" fillId="0" borderId="1" xfId="0" applyNumberFormat="1" applyFont="1" applyFill="1" applyBorder="1" applyAlignment="1">
      <alignment horizontal="left" vertical="center" wrapText="1" indent="1"/>
    </xf>
    <xf numFmtId="0" fontId="24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7" fillId="0" borderId="0" xfId="0" applyFont="1" applyFill="1" applyAlignment="1">
      <alignment horizontal="center" vertical="center" wrapText="1"/>
    </xf>
    <xf numFmtId="0" fontId="66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64" fontId="21" fillId="0" borderId="11" xfId="0" applyNumberFormat="1" applyFont="1" applyFill="1" applyBorder="1" applyAlignment="1">
      <alignment horizontal="center" vertical="center"/>
    </xf>
    <xf numFmtId="164" fontId="21" fillId="0" borderId="10" xfId="0" applyNumberFormat="1" applyFont="1" applyFill="1" applyBorder="1" applyAlignment="1">
      <alignment horizontal="center" vertical="center"/>
    </xf>
    <xf numFmtId="164" fontId="68" fillId="3" borderId="11" xfId="0" applyNumberFormat="1" applyFont="1" applyFill="1" applyBorder="1" applyAlignment="1">
      <alignment horizontal="center" vertical="center" wrapText="1"/>
    </xf>
    <xf numFmtId="164" fontId="68" fillId="3" borderId="1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166" fontId="26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45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45" fillId="0" borderId="0" xfId="0" applyFont="1" applyFill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wrapText="1"/>
    </xf>
    <xf numFmtId="0" fontId="26" fillId="0" borderId="1" xfId="0" applyFont="1" applyFill="1" applyBorder="1" applyAlignment="1">
      <alignment horizontal="center" vertical="center" textRotation="90" wrapText="1"/>
    </xf>
    <xf numFmtId="166" fontId="26" fillId="0" borderId="1" xfId="0" applyNumberFormat="1" applyFont="1" applyFill="1" applyBorder="1" applyAlignment="1">
      <alignment horizontal="center" vertical="center" textRotation="90" wrapText="1"/>
    </xf>
    <xf numFmtId="0" fontId="21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topLeftCell="A25" workbookViewId="0">
      <selection activeCell="A29" sqref="A29:K29"/>
    </sheetView>
  </sheetViews>
  <sheetFormatPr defaultRowHeight="16.5"/>
  <cols>
    <col min="1" max="10" width="9.140625" style="202"/>
    <col min="11" max="11" width="6.28515625" style="202" customWidth="1"/>
    <col min="12" max="16384" width="9.140625" style="202"/>
  </cols>
  <sheetData>
    <row r="1" spans="1:11" ht="17.25">
      <c r="A1" s="197"/>
    </row>
    <row r="2" spans="1:11" ht="17.25">
      <c r="A2" s="198"/>
    </row>
    <row r="3" spans="1:11" ht="22.5">
      <c r="A3" s="254" t="s">
        <v>762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</row>
    <row r="4" spans="1:11" ht="22.5">
      <c r="A4" s="258"/>
      <c r="B4" s="258"/>
      <c r="C4" s="258"/>
      <c r="D4" s="258"/>
      <c r="E4" s="258"/>
      <c r="F4" s="258"/>
      <c r="G4" s="258"/>
      <c r="H4" s="258"/>
      <c r="I4" s="258"/>
      <c r="J4" s="203"/>
      <c r="K4" s="203"/>
    </row>
    <row r="5" spans="1:11" ht="22.5">
      <c r="A5" s="200"/>
      <c r="B5" s="203"/>
      <c r="C5" s="203"/>
      <c r="D5" s="203"/>
      <c r="E5" s="203"/>
      <c r="F5" s="203"/>
      <c r="G5" s="203"/>
      <c r="H5" s="203"/>
      <c r="I5" s="203"/>
      <c r="J5" s="203"/>
      <c r="K5" s="203"/>
    </row>
    <row r="6" spans="1:11" ht="22.5">
      <c r="A6" s="254" t="s">
        <v>779</v>
      </c>
      <c r="B6" s="254"/>
      <c r="C6" s="254"/>
      <c r="D6" s="254"/>
      <c r="E6" s="254"/>
      <c r="F6" s="254"/>
      <c r="G6" s="254"/>
      <c r="H6" s="254"/>
      <c r="I6" s="254"/>
      <c r="J6" s="254"/>
      <c r="K6" s="254"/>
    </row>
    <row r="7" spans="1:11">
      <c r="A7" s="259"/>
      <c r="B7" s="259"/>
      <c r="C7" s="259"/>
      <c r="D7" s="259"/>
      <c r="E7" s="259"/>
      <c r="F7" s="259"/>
      <c r="G7" s="259"/>
    </row>
    <row r="8" spans="1:11" ht="20.25">
      <c r="A8" s="199"/>
    </row>
    <row r="9" spans="1:11" ht="20.25">
      <c r="A9" s="199"/>
    </row>
    <row r="12" spans="1:11" ht="26.25">
      <c r="A12" s="255" t="s">
        <v>778</v>
      </c>
      <c r="B12" s="255"/>
      <c r="C12" s="255"/>
      <c r="D12" s="255"/>
      <c r="E12" s="255"/>
      <c r="F12" s="255"/>
      <c r="G12" s="255"/>
      <c r="H12" s="255"/>
      <c r="I12" s="255"/>
      <c r="J12" s="255"/>
      <c r="K12" s="255"/>
    </row>
    <row r="13" spans="1:11" ht="20.25">
      <c r="A13" s="199"/>
    </row>
    <row r="14" spans="1:11" ht="20.25">
      <c r="A14" s="199"/>
    </row>
    <row r="15" spans="1:11" ht="20.25">
      <c r="A15" s="199"/>
    </row>
    <row r="16" spans="1:11" ht="20.25">
      <c r="A16" s="199"/>
    </row>
    <row r="17" spans="1:11" ht="20.25">
      <c r="A17" s="256" t="s">
        <v>780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</row>
    <row r="18" spans="1:11">
      <c r="A18" s="201"/>
    </row>
    <row r="19" spans="1:11" ht="20.25">
      <c r="A19" s="245"/>
      <c r="B19" s="246"/>
      <c r="C19" s="246"/>
      <c r="D19" s="246"/>
      <c r="E19" s="246"/>
      <c r="F19" s="246"/>
      <c r="G19" s="246"/>
      <c r="H19" s="246"/>
      <c r="I19" s="246"/>
      <c r="J19" s="246"/>
      <c r="K19" s="246"/>
    </row>
    <row r="20" spans="1:11" ht="20.25">
      <c r="A20" s="260" t="s">
        <v>781</v>
      </c>
      <c r="B20" s="260"/>
      <c r="C20" s="260"/>
      <c r="D20" s="260"/>
      <c r="E20" s="260"/>
      <c r="F20" s="260"/>
      <c r="G20" s="260"/>
      <c r="H20" s="260"/>
      <c r="I20" s="260"/>
      <c r="J20" s="260"/>
      <c r="K20" s="260"/>
    </row>
    <row r="21" spans="1:11">
      <c r="A21" s="247"/>
      <c r="B21" s="246"/>
      <c r="C21" s="246"/>
      <c r="D21" s="246"/>
      <c r="E21" s="246"/>
      <c r="F21" s="246"/>
      <c r="G21" s="246"/>
      <c r="H21" s="246"/>
      <c r="I21" s="246"/>
      <c r="J21" s="246"/>
      <c r="K21" s="246"/>
    </row>
    <row r="22" spans="1:11" ht="20.25">
      <c r="A22" s="260" t="s">
        <v>788</v>
      </c>
      <c r="B22" s="260"/>
      <c r="C22" s="260"/>
      <c r="D22" s="260"/>
      <c r="E22" s="260"/>
      <c r="F22" s="260"/>
      <c r="G22" s="260"/>
      <c r="H22" s="260"/>
      <c r="I22" s="260"/>
      <c r="J22" s="260"/>
      <c r="K22" s="260"/>
    </row>
    <row r="23" spans="1:11" ht="20.25">
      <c r="A23" s="248"/>
      <c r="B23" s="246"/>
      <c r="C23" s="246"/>
      <c r="D23" s="246"/>
      <c r="E23" s="246"/>
      <c r="F23" s="246"/>
      <c r="G23" s="246"/>
      <c r="H23" s="246"/>
      <c r="I23" s="246"/>
      <c r="J23" s="246"/>
      <c r="K23" s="246"/>
    </row>
    <row r="24" spans="1:11" ht="20.25">
      <c r="A24" s="248"/>
      <c r="B24" s="246"/>
      <c r="C24" s="246"/>
      <c r="D24" s="246"/>
      <c r="E24" s="246"/>
      <c r="F24" s="246"/>
      <c r="G24" s="246"/>
      <c r="H24" s="246"/>
      <c r="I24" s="246"/>
      <c r="J24" s="246"/>
      <c r="K24" s="246"/>
    </row>
    <row r="25" spans="1:11" ht="20.25">
      <c r="A25" s="248"/>
      <c r="B25" s="246"/>
      <c r="C25" s="246"/>
      <c r="D25" s="246"/>
      <c r="E25" s="246"/>
      <c r="F25" s="246"/>
      <c r="G25" s="246"/>
      <c r="H25" s="246"/>
      <c r="I25" s="246"/>
      <c r="J25" s="246"/>
      <c r="K25" s="246"/>
    </row>
    <row r="26" spans="1:11" ht="20.25">
      <c r="A26" s="248"/>
      <c r="B26" s="246"/>
      <c r="C26" s="246"/>
      <c r="D26" s="246"/>
      <c r="E26" s="246"/>
      <c r="F26" s="246"/>
      <c r="G26" s="246"/>
      <c r="H26" s="246"/>
      <c r="I26" s="246"/>
      <c r="J26" s="246"/>
      <c r="K26" s="246"/>
    </row>
    <row r="27" spans="1:11" ht="20.25">
      <c r="A27" s="248"/>
      <c r="B27" s="246"/>
      <c r="C27" s="246"/>
      <c r="D27" s="246"/>
      <c r="E27" s="246"/>
      <c r="F27" s="246"/>
      <c r="G27" s="246"/>
      <c r="H27" s="246"/>
      <c r="I27" s="246"/>
      <c r="J27" s="246"/>
      <c r="K27" s="246"/>
    </row>
    <row r="28" spans="1:11" ht="20.25">
      <c r="A28" s="248"/>
      <c r="B28" s="246"/>
      <c r="C28" s="246"/>
      <c r="D28" s="246"/>
      <c r="E28" s="246"/>
      <c r="F28" s="246"/>
      <c r="G28" s="246"/>
      <c r="H28" s="246"/>
      <c r="I28" s="246"/>
      <c r="J28" s="246"/>
      <c r="K28" s="246"/>
    </row>
    <row r="29" spans="1:11" ht="22.5">
      <c r="A29" s="257" t="s">
        <v>802</v>
      </c>
      <c r="B29" s="257"/>
      <c r="C29" s="257"/>
      <c r="D29" s="257"/>
      <c r="E29" s="257"/>
      <c r="F29" s="257"/>
      <c r="G29" s="257"/>
      <c r="H29" s="257"/>
      <c r="I29" s="257"/>
      <c r="J29" s="257"/>
      <c r="K29" s="257"/>
    </row>
    <row r="30" spans="1:11">
      <c r="A30" s="249"/>
      <c r="B30" s="246"/>
      <c r="C30" s="246"/>
      <c r="D30" s="246"/>
      <c r="E30" s="246"/>
      <c r="F30" s="246"/>
      <c r="G30" s="246"/>
      <c r="H30" s="246"/>
      <c r="I30" s="246"/>
      <c r="J30" s="246"/>
      <c r="K30" s="246"/>
    </row>
    <row r="31" spans="1:11">
      <c r="A31" s="246"/>
      <c r="B31" s="246"/>
      <c r="C31" s="246"/>
      <c r="D31" s="246"/>
      <c r="E31" s="246"/>
      <c r="F31" s="246"/>
      <c r="G31" s="246"/>
      <c r="H31" s="246"/>
      <c r="I31" s="246"/>
      <c r="J31" s="246"/>
      <c r="K31" s="246"/>
    </row>
    <row r="32" spans="1:11">
      <c r="A32" s="246"/>
      <c r="B32" s="246"/>
      <c r="C32" s="246"/>
      <c r="D32" s="246"/>
      <c r="E32" s="246"/>
      <c r="F32" s="246"/>
      <c r="G32" s="246"/>
      <c r="H32" s="246"/>
      <c r="I32" s="246"/>
      <c r="J32" s="246"/>
      <c r="K32" s="246"/>
    </row>
    <row r="33" spans="1:11">
      <c r="A33" s="246"/>
      <c r="B33" s="246"/>
      <c r="C33" s="246"/>
      <c r="D33" s="246"/>
      <c r="E33" s="246"/>
      <c r="F33" s="246"/>
      <c r="G33" s="246"/>
      <c r="H33" s="246"/>
      <c r="I33" s="246"/>
      <c r="J33" s="246"/>
      <c r="K33" s="246"/>
    </row>
    <row r="34" spans="1:11">
      <c r="A34" s="246"/>
      <c r="B34" s="246"/>
      <c r="C34" s="246"/>
      <c r="D34" s="246"/>
      <c r="E34" s="246"/>
      <c r="F34" s="246"/>
      <c r="G34" s="246"/>
      <c r="H34" s="246"/>
      <c r="I34" s="246"/>
      <c r="J34" s="246"/>
      <c r="K34" s="246"/>
    </row>
    <row r="35" spans="1:11">
      <c r="A35" s="246"/>
      <c r="B35" s="246"/>
      <c r="C35" s="246"/>
      <c r="D35" s="246"/>
      <c r="E35" s="246"/>
      <c r="F35" s="246"/>
      <c r="G35" s="246"/>
      <c r="H35" s="246"/>
      <c r="I35" s="246"/>
      <c r="J35" s="246"/>
      <c r="K35" s="246"/>
    </row>
    <row r="36" spans="1:11">
      <c r="A36" s="246"/>
      <c r="B36" s="246"/>
      <c r="C36" s="246"/>
      <c r="D36" s="246"/>
      <c r="E36" s="246"/>
      <c r="F36" s="246"/>
      <c r="G36" s="246"/>
      <c r="H36" s="246"/>
      <c r="I36" s="246"/>
      <c r="J36" s="246"/>
      <c r="K36" s="246"/>
    </row>
    <row r="37" spans="1:11">
      <c r="A37" s="246"/>
      <c r="B37" s="246"/>
      <c r="C37" s="246"/>
      <c r="D37" s="246"/>
      <c r="E37" s="246"/>
      <c r="F37" s="246"/>
      <c r="G37" s="246"/>
      <c r="H37" s="246"/>
      <c r="I37" s="246"/>
      <c r="J37" s="246"/>
      <c r="K37" s="246"/>
    </row>
    <row r="38" spans="1:11" ht="17.25">
      <c r="A38" s="253" t="s">
        <v>789</v>
      </c>
      <c r="B38" s="253"/>
      <c r="C38" s="253"/>
      <c r="D38" s="253"/>
      <c r="E38" s="253"/>
      <c r="F38" s="253"/>
      <c r="G38" s="253"/>
      <c r="H38" s="253"/>
      <c r="I38" s="253"/>
      <c r="J38" s="253"/>
      <c r="K38" s="253"/>
    </row>
  </sheetData>
  <mergeCells count="10">
    <mergeCell ref="A38:K38"/>
    <mergeCell ref="A3:K3"/>
    <mergeCell ref="A6:K6"/>
    <mergeCell ref="A12:K12"/>
    <mergeCell ref="A17:K17"/>
    <mergeCell ref="A29:K29"/>
    <mergeCell ref="A4:I4"/>
    <mergeCell ref="A7:G7"/>
    <mergeCell ref="A20:K20"/>
    <mergeCell ref="A22:K22"/>
  </mergeCells>
  <pageMargins left="0" right="0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60"/>
  <sheetViews>
    <sheetView topLeftCell="A139" zoomScale="90" zoomScaleNormal="90" workbookViewId="0">
      <selection activeCell="F148" sqref="F148"/>
    </sheetView>
  </sheetViews>
  <sheetFormatPr defaultRowHeight="36.75" customHeight="1"/>
  <cols>
    <col min="1" max="1" width="5.85546875" style="236" customWidth="1"/>
    <col min="2" max="2" width="53" style="237" customWidth="1"/>
    <col min="3" max="3" width="6.42578125" style="233" customWidth="1"/>
    <col min="4" max="4" width="10.42578125" style="229" customWidth="1"/>
    <col min="5" max="5" width="15.42578125" style="229" customWidth="1"/>
    <col min="6" max="6" width="11.42578125" style="229" customWidth="1"/>
    <col min="7" max="7" width="8.7109375" style="229" customWidth="1"/>
    <col min="8" max="16384" width="9.140625" style="229"/>
  </cols>
  <sheetData>
    <row r="1" spans="1:6" s="221" customFormat="1" ht="36.75" customHeight="1">
      <c r="A1" s="261" t="s">
        <v>774</v>
      </c>
      <c r="B1" s="261"/>
      <c r="C1" s="261"/>
      <c r="D1" s="261"/>
      <c r="E1" s="261"/>
      <c r="F1" s="261"/>
    </row>
    <row r="2" spans="1:6" s="222" customFormat="1" ht="27.75" customHeight="1">
      <c r="A2" s="262" t="s">
        <v>783</v>
      </c>
      <c r="B2" s="263"/>
      <c r="C2" s="263"/>
      <c r="D2" s="263"/>
      <c r="E2" s="263"/>
      <c r="F2" s="263"/>
    </row>
    <row r="3" spans="1:6" s="222" customFormat="1" ht="27.75" customHeight="1">
      <c r="A3" s="239"/>
      <c r="B3" s="240"/>
      <c r="C3" s="265" t="s">
        <v>735</v>
      </c>
      <c r="D3" s="265"/>
      <c r="E3" s="265"/>
      <c r="F3" s="265"/>
    </row>
    <row r="4" spans="1:6" s="221" customFormat="1" ht="36.75" customHeight="1">
      <c r="A4" s="264" t="s">
        <v>316</v>
      </c>
      <c r="B4" s="264" t="s">
        <v>53</v>
      </c>
      <c r="C4" s="264" t="s">
        <v>317</v>
      </c>
      <c r="D4" s="273" t="s">
        <v>776</v>
      </c>
      <c r="E4" s="271" t="s">
        <v>775</v>
      </c>
      <c r="F4" s="272"/>
    </row>
    <row r="5" spans="1:6" s="221" customFormat="1" ht="36.75" customHeight="1">
      <c r="A5" s="264"/>
      <c r="B5" s="264"/>
      <c r="C5" s="264"/>
      <c r="D5" s="273"/>
      <c r="E5" s="37" t="s">
        <v>740</v>
      </c>
      <c r="F5" s="37" t="s">
        <v>741</v>
      </c>
    </row>
    <row r="6" spans="1:6" s="221" customFormat="1" ht="21.75" customHeight="1">
      <c r="A6" s="53" t="s">
        <v>69</v>
      </c>
      <c r="B6" s="216">
        <v>2</v>
      </c>
      <c r="C6" s="41">
        <v>3</v>
      </c>
      <c r="D6" s="217">
        <v>4</v>
      </c>
      <c r="E6" s="217">
        <v>5</v>
      </c>
      <c r="F6" s="37">
        <v>6</v>
      </c>
    </row>
    <row r="7" spans="1:6" s="221" customFormat="1" ht="36.75" customHeight="1">
      <c r="A7" s="35">
        <v>1000</v>
      </c>
      <c r="B7" s="36" t="s">
        <v>730</v>
      </c>
      <c r="C7" s="37"/>
      <c r="D7" s="223">
        <f>E7+F7-F136</f>
        <v>439199.5</v>
      </c>
      <c r="E7" s="223">
        <f>E9+E60+E90</f>
        <v>439199.5</v>
      </c>
      <c r="F7" s="223">
        <f>F60+F90</f>
        <v>7000</v>
      </c>
    </row>
    <row r="8" spans="1:6" s="221" customFormat="1" ht="18.75" customHeight="1">
      <c r="A8" s="38"/>
      <c r="B8" s="38" t="s">
        <v>224</v>
      </c>
      <c r="C8" s="37"/>
      <c r="D8" s="224"/>
      <c r="E8" s="224"/>
      <c r="F8" s="224"/>
    </row>
    <row r="9" spans="1:6" s="221" customFormat="1" ht="19.5" customHeight="1">
      <c r="A9" s="39">
        <v>1100</v>
      </c>
      <c r="B9" s="40" t="s">
        <v>225</v>
      </c>
      <c r="C9" s="41">
        <v>7100</v>
      </c>
      <c r="D9" s="223">
        <f>E9</f>
        <v>82011.8</v>
      </c>
      <c r="E9" s="223">
        <f>E12+E16+E19+E44+E51</f>
        <v>82011.8</v>
      </c>
      <c r="F9" s="213" t="s">
        <v>4</v>
      </c>
    </row>
    <row r="10" spans="1:6" s="221" customFormat="1" ht="21.75" customHeight="1">
      <c r="A10" s="38"/>
      <c r="B10" s="42" t="s">
        <v>226</v>
      </c>
      <c r="C10" s="43"/>
      <c r="D10" s="224"/>
      <c r="E10" s="224"/>
      <c r="F10" s="207"/>
    </row>
    <row r="11" spans="1:6" s="221" customFormat="1" ht="20.25" customHeight="1">
      <c r="A11" s="38"/>
      <c r="B11" s="42" t="s">
        <v>227</v>
      </c>
      <c r="C11" s="43"/>
      <c r="D11" s="224"/>
      <c r="E11" s="224"/>
      <c r="F11" s="207"/>
    </row>
    <row r="12" spans="1:6" s="221" customFormat="1" ht="27.75" customHeight="1">
      <c r="A12" s="39">
        <v>1110</v>
      </c>
      <c r="B12" s="44" t="s">
        <v>228</v>
      </c>
      <c r="C12" s="41">
        <v>7131</v>
      </c>
      <c r="D12" s="223">
        <f>E12</f>
        <v>19800</v>
      </c>
      <c r="E12" s="223">
        <f>E14+E15</f>
        <v>19800</v>
      </c>
      <c r="F12" s="213" t="s">
        <v>4</v>
      </c>
    </row>
    <row r="13" spans="1:6" s="221" customFormat="1" ht="18.75" customHeight="1">
      <c r="A13" s="38"/>
      <c r="B13" s="42" t="s">
        <v>227</v>
      </c>
      <c r="C13" s="43"/>
      <c r="D13" s="224"/>
      <c r="E13" s="224"/>
      <c r="F13" s="207"/>
    </row>
    <row r="14" spans="1:6" s="221" customFormat="1" ht="30" customHeight="1">
      <c r="A14" s="45" t="s">
        <v>5</v>
      </c>
      <c r="B14" s="33" t="s">
        <v>229</v>
      </c>
      <c r="C14" s="217"/>
      <c r="D14" s="207">
        <f>E14</f>
        <v>1500</v>
      </c>
      <c r="E14" s="207">
        <v>1500</v>
      </c>
      <c r="F14" s="207" t="s">
        <v>4</v>
      </c>
    </row>
    <row r="15" spans="1:6" s="221" customFormat="1" ht="30.75" customHeight="1">
      <c r="A15" s="45" t="s">
        <v>6</v>
      </c>
      <c r="B15" s="33" t="s">
        <v>230</v>
      </c>
      <c r="C15" s="217"/>
      <c r="D15" s="207">
        <f>E15</f>
        <v>18300</v>
      </c>
      <c r="E15" s="207">
        <v>18300</v>
      </c>
      <c r="F15" s="207" t="s">
        <v>4</v>
      </c>
    </row>
    <row r="16" spans="1:6" s="221" customFormat="1" ht="22.5" customHeight="1">
      <c r="A16" s="39">
        <v>1120</v>
      </c>
      <c r="B16" s="44" t="s">
        <v>231</v>
      </c>
      <c r="C16" s="41">
        <v>7136</v>
      </c>
      <c r="D16" s="223">
        <f>E16</f>
        <v>49400</v>
      </c>
      <c r="E16" s="223">
        <f>E18</f>
        <v>49400</v>
      </c>
      <c r="F16" s="213" t="s">
        <v>4</v>
      </c>
    </row>
    <row r="17" spans="1:6" s="221" customFormat="1" ht="19.5" customHeight="1">
      <c r="A17" s="38"/>
      <c r="B17" s="42" t="s">
        <v>227</v>
      </c>
      <c r="C17" s="43"/>
      <c r="D17" s="224"/>
      <c r="E17" s="224"/>
      <c r="F17" s="207"/>
    </row>
    <row r="18" spans="1:6" s="221" customFormat="1" ht="22.5" customHeight="1">
      <c r="A18" s="45" t="s">
        <v>7</v>
      </c>
      <c r="B18" s="33" t="s">
        <v>58</v>
      </c>
      <c r="C18" s="217"/>
      <c r="D18" s="207">
        <f>E18</f>
        <v>49400</v>
      </c>
      <c r="E18" s="207">
        <v>49400</v>
      </c>
      <c r="F18" s="207" t="s">
        <v>4</v>
      </c>
    </row>
    <row r="19" spans="1:6" s="221" customFormat="1" ht="36.75" customHeight="1">
      <c r="A19" s="39">
        <v>1130</v>
      </c>
      <c r="B19" s="44" t="s">
        <v>232</v>
      </c>
      <c r="C19" s="41">
        <v>7145</v>
      </c>
      <c r="D19" s="223">
        <f>E19</f>
        <v>6311.8</v>
      </c>
      <c r="E19" s="223">
        <f>E20</f>
        <v>6311.8</v>
      </c>
      <c r="F19" s="213" t="s">
        <v>4</v>
      </c>
    </row>
    <row r="20" spans="1:6" s="221" customFormat="1" ht="18.75" customHeight="1">
      <c r="A20" s="38"/>
      <c r="B20" s="42" t="s">
        <v>227</v>
      </c>
      <c r="C20" s="43"/>
      <c r="D20" s="224"/>
      <c r="E20" s="223">
        <f>E26+E30+E31+E32+E34+E35+E37+E38+E40+E41</f>
        <v>6311.8</v>
      </c>
      <c r="F20" s="207"/>
    </row>
    <row r="21" spans="1:6" s="225" customFormat="1" ht="24.75" customHeight="1">
      <c r="A21" s="45" t="s">
        <v>8</v>
      </c>
      <c r="B21" s="33" t="s">
        <v>233</v>
      </c>
      <c r="C21" s="217">
        <v>71452</v>
      </c>
      <c r="D21" s="213">
        <f>E21</f>
        <v>0</v>
      </c>
      <c r="E21" s="223"/>
      <c r="F21" s="213" t="s">
        <v>4</v>
      </c>
    </row>
    <row r="22" spans="1:6" s="221" customFormat="1" ht="54" customHeight="1">
      <c r="A22" s="45"/>
      <c r="B22" s="33" t="s">
        <v>773</v>
      </c>
      <c r="C22" s="43"/>
      <c r="D22" s="224"/>
      <c r="E22" s="223"/>
      <c r="F22" s="207"/>
    </row>
    <row r="23" spans="1:6" s="221" customFormat="1" ht="18.75" customHeight="1">
      <c r="A23" s="45"/>
      <c r="B23" s="33" t="s">
        <v>227</v>
      </c>
      <c r="C23" s="43"/>
      <c r="D23" s="224"/>
      <c r="E23" s="207"/>
      <c r="F23" s="207"/>
    </row>
    <row r="24" spans="1:6" s="225" customFormat="1" ht="41.25" customHeight="1">
      <c r="A24" s="218">
        <v>1132</v>
      </c>
      <c r="B24" s="241" t="s">
        <v>763</v>
      </c>
      <c r="C24" s="218"/>
      <c r="D24" s="274">
        <f>E24</f>
        <v>0</v>
      </c>
      <c r="E24" s="276"/>
      <c r="F24" s="218" t="s">
        <v>4</v>
      </c>
    </row>
    <row r="25" spans="1:6" s="221" customFormat="1" ht="16.5" customHeight="1">
      <c r="A25" s="219"/>
      <c r="B25" s="242" t="s">
        <v>234</v>
      </c>
      <c r="C25" s="219"/>
      <c r="D25" s="275"/>
      <c r="E25" s="277"/>
      <c r="F25" s="219"/>
    </row>
    <row r="26" spans="1:6" s="221" customFormat="1" ht="21.75" customHeight="1">
      <c r="A26" s="220">
        <v>1133</v>
      </c>
      <c r="B26" s="243" t="s">
        <v>235</v>
      </c>
      <c r="C26" s="220"/>
      <c r="D26" s="238">
        <f>E26</f>
        <v>200</v>
      </c>
      <c r="E26" s="220">
        <v>200</v>
      </c>
      <c r="F26" s="220" t="s">
        <v>4</v>
      </c>
    </row>
    <row r="27" spans="1:6" s="221" customFormat="1" ht="21.75" customHeight="1">
      <c r="A27" s="220">
        <v>1134</v>
      </c>
      <c r="B27" s="243" t="s">
        <v>236</v>
      </c>
      <c r="C27" s="220"/>
      <c r="D27" s="238">
        <f t="shared" ref="D27:D43" si="0">E27</f>
        <v>0</v>
      </c>
      <c r="E27" s="220"/>
      <c r="F27" s="220" t="s">
        <v>4</v>
      </c>
    </row>
    <row r="28" spans="1:6" s="221" customFormat="1" ht="81" customHeight="1">
      <c r="A28" s="220">
        <v>1135</v>
      </c>
      <c r="B28" s="244" t="s">
        <v>764</v>
      </c>
      <c r="C28" s="220"/>
      <c r="D28" s="238">
        <f t="shared" si="0"/>
        <v>0</v>
      </c>
      <c r="E28" s="220"/>
      <c r="F28" s="220" t="s">
        <v>4</v>
      </c>
    </row>
    <row r="29" spans="1:6" s="221" customFormat="1" ht="41.25" customHeight="1">
      <c r="A29" s="220">
        <v>1136</v>
      </c>
      <c r="B29" s="243" t="s">
        <v>765</v>
      </c>
      <c r="C29" s="220"/>
      <c r="D29" s="238">
        <f t="shared" si="0"/>
        <v>0</v>
      </c>
      <c r="E29" s="220"/>
      <c r="F29" s="220" t="s">
        <v>4</v>
      </c>
    </row>
    <row r="30" spans="1:6" s="221" customFormat="1" ht="54.75" customHeight="1">
      <c r="A30" s="220">
        <v>1137</v>
      </c>
      <c r="B30" s="243" t="s">
        <v>237</v>
      </c>
      <c r="C30" s="220"/>
      <c r="D30" s="238">
        <f t="shared" si="0"/>
        <v>1310</v>
      </c>
      <c r="E30" s="220">
        <v>1310</v>
      </c>
      <c r="F30" s="220" t="s">
        <v>4</v>
      </c>
    </row>
    <row r="31" spans="1:6" s="221" customFormat="1" ht="32.25" customHeight="1">
      <c r="A31" s="220">
        <v>1138</v>
      </c>
      <c r="B31" s="243" t="s">
        <v>238</v>
      </c>
      <c r="C31" s="220"/>
      <c r="D31" s="238">
        <f t="shared" si="0"/>
        <v>1433</v>
      </c>
      <c r="E31" s="220">
        <v>1433</v>
      </c>
      <c r="F31" s="220" t="s">
        <v>4</v>
      </c>
    </row>
    <row r="32" spans="1:6" s="221" customFormat="1" ht="72" customHeight="1">
      <c r="A32" s="220">
        <v>1139</v>
      </c>
      <c r="B32" s="243" t="s">
        <v>239</v>
      </c>
      <c r="C32" s="220"/>
      <c r="D32" s="238">
        <f t="shared" si="0"/>
        <v>1450</v>
      </c>
      <c r="E32" s="220">
        <v>1450</v>
      </c>
      <c r="F32" s="220" t="s">
        <v>4</v>
      </c>
    </row>
    <row r="33" spans="1:9" s="221" customFormat="1" ht="72" customHeight="1">
      <c r="A33" s="220">
        <v>1140</v>
      </c>
      <c r="B33" s="243" t="s">
        <v>766</v>
      </c>
      <c r="C33" s="220"/>
      <c r="D33" s="238">
        <f t="shared" si="0"/>
        <v>0</v>
      </c>
      <c r="E33" s="220"/>
      <c r="F33" s="220" t="s">
        <v>4</v>
      </c>
    </row>
    <row r="34" spans="1:9" s="221" customFormat="1" ht="41.25" customHeight="1">
      <c r="A34" s="220">
        <v>1141</v>
      </c>
      <c r="B34" s="243" t="s">
        <v>240</v>
      </c>
      <c r="C34" s="220"/>
      <c r="D34" s="238">
        <f t="shared" si="0"/>
        <v>0</v>
      </c>
      <c r="E34" s="220"/>
      <c r="F34" s="220" t="s">
        <v>4</v>
      </c>
    </row>
    <row r="35" spans="1:9" s="221" customFormat="1" ht="27" customHeight="1">
      <c r="A35" s="220">
        <v>1142</v>
      </c>
      <c r="B35" s="243" t="s">
        <v>241</v>
      </c>
      <c r="C35" s="220"/>
      <c r="D35" s="238">
        <f t="shared" si="0"/>
        <v>1500</v>
      </c>
      <c r="E35" s="220">
        <v>1500</v>
      </c>
      <c r="F35" s="220" t="s">
        <v>4</v>
      </c>
    </row>
    <row r="36" spans="1:9" s="221" customFormat="1" ht="29.25" customHeight="1">
      <c r="A36" s="220">
        <v>1143</v>
      </c>
      <c r="B36" s="243" t="s">
        <v>767</v>
      </c>
      <c r="C36" s="220"/>
      <c r="D36" s="238">
        <f t="shared" si="0"/>
        <v>0</v>
      </c>
      <c r="E36" s="220">
        <v>0</v>
      </c>
      <c r="F36" s="220" t="s">
        <v>4</v>
      </c>
    </row>
    <row r="37" spans="1:9" s="221" customFormat="1" ht="55.5" customHeight="1">
      <c r="A37" s="220">
        <v>1144</v>
      </c>
      <c r="B37" s="243" t="s">
        <v>242</v>
      </c>
      <c r="C37" s="220"/>
      <c r="D37" s="238">
        <f t="shared" si="0"/>
        <v>0</v>
      </c>
      <c r="E37" s="220"/>
      <c r="F37" s="220" t="s">
        <v>4</v>
      </c>
    </row>
    <row r="38" spans="1:9" s="221" customFormat="1" ht="29.25" customHeight="1">
      <c r="A38" s="220">
        <v>1145</v>
      </c>
      <c r="B38" s="243" t="s">
        <v>243</v>
      </c>
      <c r="C38" s="220"/>
      <c r="D38" s="238">
        <f t="shared" si="0"/>
        <v>150</v>
      </c>
      <c r="E38" s="220">
        <v>150</v>
      </c>
      <c r="F38" s="220" t="s">
        <v>4</v>
      </c>
    </row>
    <row r="39" spans="1:9" s="221" customFormat="1" ht="18" customHeight="1">
      <c r="A39" s="220">
        <v>1146</v>
      </c>
      <c r="B39" s="243" t="s">
        <v>768</v>
      </c>
      <c r="C39" s="220"/>
      <c r="D39" s="238">
        <f t="shared" si="0"/>
        <v>0</v>
      </c>
      <c r="E39" s="220"/>
      <c r="F39" s="220" t="s">
        <v>4</v>
      </c>
    </row>
    <row r="40" spans="1:9" s="221" customFormat="1" ht="39.75" customHeight="1">
      <c r="A40" s="220">
        <v>1147</v>
      </c>
      <c r="B40" s="243" t="s">
        <v>769</v>
      </c>
      <c r="C40" s="220"/>
      <c r="D40" s="238">
        <f t="shared" si="0"/>
        <v>80</v>
      </c>
      <c r="E40" s="220">
        <v>80</v>
      </c>
      <c r="F40" s="220" t="s">
        <v>4</v>
      </c>
    </row>
    <row r="41" spans="1:9" s="221" customFormat="1" ht="30.75" customHeight="1">
      <c r="A41" s="220">
        <v>1148</v>
      </c>
      <c r="B41" s="243" t="s">
        <v>770</v>
      </c>
      <c r="C41" s="220"/>
      <c r="D41" s="238">
        <f t="shared" si="0"/>
        <v>188.8</v>
      </c>
      <c r="E41" s="220">
        <v>188.8</v>
      </c>
      <c r="F41" s="220" t="s">
        <v>4</v>
      </c>
    </row>
    <row r="42" spans="1:9" s="221" customFormat="1" ht="42.75" customHeight="1">
      <c r="A42" s="220">
        <v>1149</v>
      </c>
      <c r="B42" s="243" t="s">
        <v>771</v>
      </c>
      <c r="C42" s="220"/>
      <c r="D42" s="238">
        <f t="shared" si="0"/>
        <v>0</v>
      </c>
      <c r="E42" s="220"/>
      <c r="F42" s="220" t="s">
        <v>4</v>
      </c>
      <c r="I42" s="226"/>
    </row>
    <row r="43" spans="1:9" s="221" customFormat="1" ht="20.25" customHeight="1">
      <c r="A43" s="220">
        <v>1150</v>
      </c>
      <c r="B43" s="243" t="s">
        <v>772</v>
      </c>
      <c r="C43" s="220"/>
      <c r="D43" s="238">
        <f t="shared" si="0"/>
        <v>0</v>
      </c>
      <c r="E43" s="220"/>
      <c r="F43" s="220" t="s">
        <v>4</v>
      </c>
    </row>
    <row r="44" spans="1:9" s="221" customFormat="1" ht="36.75" customHeight="1">
      <c r="A44" s="39">
        <v>1150</v>
      </c>
      <c r="B44" s="44" t="s">
        <v>244</v>
      </c>
      <c r="C44" s="41">
        <v>7146</v>
      </c>
      <c r="D44" s="223">
        <f t="shared" ref="D44" si="1">E44</f>
        <v>6500</v>
      </c>
      <c r="E44" s="223">
        <f>E46</f>
        <v>6500</v>
      </c>
      <c r="F44" s="213" t="s">
        <v>4</v>
      </c>
    </row>
    <row r="45" spans="1:9" s="221" customFormat="1" ht="15.75" customHeight="1">
      <c r="A45" s="38"/>
      <c r="B45" s="42" t="s">
        <v>227</v>
      </c>
      <c r="C45" s="43"/>
      <c r="D45" s="224"/>
      <c r="E45" s="224"/>
      <c r="F45" s="207"/>
    </row>
    <row r="46" spans="1:9" s="225" customFormat="1" ht="24.75" customHeight="1">
      <c r="A46" s="45" t="s">
        <v>9</v>
      </c>
      <c r="B46" s="33" t="s">
        <v>245</v>
      </c>
      <c r="C46" s="217"/>
      <c r="D46" s="213">
        <f>E46</f>
        <v>6500</v>
      </c>
      <c r="E46" s="213">
        <f>E49+E50</f>
        <v>6500</v>
      </c>
      <c r="F46" s="213" t="s">
        <v>4</v>
      </c>
    </row>
    <row r="47" spans="1:9" s="221" customFormat="1" ht="14.25" customHeight="1">
      <c r="A47" s="45"/>
      <c r="B47" s="33" t="s">
        <v>246</v>
      </c>
      <c r="C47" s="43"/>
      <c r="D47" s="224"/>
      <c r="E47" s="207"/>
      <c r="F47" s="207"/>
    </row>
    <row r="48" spans="1:9" s="221" customFormat="1" ht="18" customHeight="1">
      <c r="A48" s="45"/>
      <c r="B48" s="33" t="s">
        <v>227</v>
      </c>
      <c r="C48" s="43"/>
      <c r="D48" s="224"/>
      <c r="E48" s="207"/>
      <c r="F48" s="207"/>
    </row>
    <row r="49" spans="1:6" s="221" customFormat="1" ht="69" customHeight="1">
      <c r="A49" s="45" t="s">
        <v>10</v>
      </c>
      <c r="B49" s="34" t="s">
        <v>247</v>
      </c>
      <c r="C49" s="217"/>
      <c r="D49" s="207">
        <f>E49</f>
        <v>2500</v>
      </c>
      <c r="E49" s="207">
        <v>2500</v>
      </c>
      <c r="F49" s="207" t="s">
        <v>4</v>
      </c>
    </row>
    <row r="50" spans="1:6" s="221" customFormat="1" ht="81.75" customHeight="1">
      <c r="A50" s="38" t="s">
        <v>11</v>
      </c>
      <c r="B50" s="48" t="s">
        <v>248</v>
      </c>
      <c r="C50" s="217"/>
      <c r="D50" s="207">
        <f>E50</f>
        <v>4000</v>
      </c>
      <c r="E50" s="207">
        <v>4000</v>
      </c>
      <c r="F50" s="207" t="s">
        <v>4</v>
      </c>
    </row>
    <row r="51" spans="1:6" s="221" customFormat="1" ht="22.5" customHeight="1">
      <c r="A51" s="39">
        <v>1160</v>
      </c>
      <c r="B51" s="44" t="s">
        <v>249</v>
      </c>
      <c r="C51" s="41">
        <v>7161</v>
      </c>
      <c r="D51" s="223">
        <f>E51</f>
        <v>0</v>
      </c>
      <c r="E51" s="223">
        <f>E54+E59</f>
        <v>0</v>
      </c>
      <c r="F51" s="213" t="s">
        <v>4</v>
      </c>
    </row>
    <row r="52" spans="1:6" s="221" customFormat="1" ht="20.25" customHeight="1">
      <c r="A52" s="45"/>
      <c r="B52" s="33" t="s">
        <v>250</v>
      </c>
      <c r="C52" s="43"/>
      <c r="D52" s="224"/>
      <c r="E52" s="224"/>
      <c r="F52" s="207"/>
    </row>
    <row r="53" spans="1:6" s="221" customFormat="1" ht="20.25" customHeight="1">
      <c r="A53" s="38"/>
      <c r="B53" s="33" t="s">
        <v>227</v>
      </c>
      <c r="C53" s="43"/>
      <c r="D53" s="224"/>
      <c r="E53" s="224"/>
      <c r="F53" s="207"/>
    </row>
    <row r="54" spans="1:6" s="221" customFormat="1" ht="36.75" customHeight="1">
      <c r="A54" s="45" t="s">
        <v>12</v>
      </c>
      <c r="B54" s="33" t="s">
        <v>251</v>
      </c>
      <c r="C54" s="217"/>
      <c r="D54" s="207">
        <f>E54</f>
        <v>0</v>
      </c>
      <c r="E54" s="207">
        <f>E56+E57+E58</f>
        <v>0</v>
      </c>
      <c r="F54" s="207" t="s">
        <v>4</v>
      </c>
    </row>
    <row r="55" spans="1:6" s="221" customFormat="1" ht="18.75" customHeight="1">
      <c r="A55" s="45"/>
      <c r="B55" s="33" t="s">
        <v>252</v>
      </c>
      <c r="C55" s="43"/>
      <c r="D55" s="224"/>
      <c r="E55" s="207"/>
      <c r="F55" s="207"/>
    </row>
    <row r="56" spans="1:6" s="221" customFormat="1" ht="18.75" customHeight="1">
      <c r="A56" s="49" t="s">
        <v>13</v>
      </c>
      <c r="B56" s="34" t="s">
        <v>253</v>
      </c>
      <c r="C56" s="217"/>
      <c r="D56" s="207">
        <f>E56</f>
        <v>0</v>
      </c>
      <c r="E56" s="207"/>
      <c r="F56" s="207" t="s">
        <v>4</v>
      </c>
    </row>
    <row r="57" spans="1:6" s="221" customFormat="1" ht="18.75" customHeight="1">
      <c r="A57" s="49" t="s">
        <v>14</v>
      </c>
      <c r="B57" s="34" t="s">
        <v>254</v>
      </c>
      <c r="C57" s="217"/>
      <c r="D57" s="207">
        <f>E57</f>
        <v>0</v>
      </c>
      <c r="E57" s="207"/>
      <c r="F57" s="207" t="s">
        <v>4</v>
      </c>
    </row>
    <row r="58" spans="1:6" s="221" customFormat="1" ht="57.75" customHeight="1">
      <c r="A58" s="49" t="s">
        <v>15</v>
      </c>
      <c r="B58" s="34" t="s">
        <v>223</v>
      </c>
      <c r="C58" s="217"/>
      <c r="D58" s="207">
        <f>E58</f>
        <v>0</v>
      </c>
      <c r="E58" s="207"/>
      <c r="F58" s="207" t="s">
        <v>4</v>
      </c>
    </row>
    <row r="59" spans="1:6" s="221" customFormat="1" ht="71.25" customHeight="1">
      <c r="A59" s="49" t="s">
        <v>16</v>
      </c>
      <c r="B59" s="33" t="s">
        <v>255</v>
      </c>
      <c r="C59" s="217"/>
      <c r="D59" s="207">
        <f>E59</f>
        <v>0</v>
      </c>
      <c r="E59" s="207"/>
      <c r="F59" s="207" t="s">
        <v>4</v>
      </c>
    </row>
    <row r="60" spans="1:6" s="221" customFormat="1" ht="31.5" customHeight="1">
      <c r="A60" s="39">
        <v>1200</v>
      </c>
      <c r="B60" s="40" t="s">
        <v>256</v>
      </c>
      <c r="C60" s="41">
        <v>7300</v>
      </c>
      <c r="D60" s="223">
        <f>E60+F60</f>
        <v>287577.7</v>
      </c>
      <c r="E60" s="223">
        <f>E63+E69+E75</f>
        <v>287577.7</v>
      </c>
      <c r="F60" s="213">
        <f>F66+F72+F85</f>
        <v>0</v>
      </c>
    </row>
    <row r="61" spans="1:6" s="221" customFormat="1" ht="21" customHeight="1">
      <c r="A61" s="38"/>
      <c r="B61" s="42" t="s">
        <v>257</v>
      </c>
      <c r="C61" s="43"/>
      <c r="D61" s="224"/>
      <c r="E61" s="224"/>
      <c r="F61" s="207"/>
    </row>
    <row r="62" spans="1:6" s="221" customFormat="1" ht="19.5" customHeight="1">
      <c r="A62" s="38"/>
      <c r="B62" s="42" t="s">
        <v>227</v>
      </c>
      <c r="C62" s="43"/>
      <c r="D62" s="224"/>
      <c r="E62" s="224"/>
      <c r="F62" s="207"/>
    </row>
    <row r="63" spans="1:6" s="221" customFormat="1" ht="30" customHeight="1">
      <c r="A63" s="39">
        <v>1210</v>
      </c>
      <c r="B63" s="44" t="s">
        <v>258</v>
      </c>
      <c r="C63" s="41">
        <v>7311</v>
      </c>
      <c r="D63" s="223">
        <f>E63</f>
        <v>0</v>
      </c>
      <c r="E63" s="223">
        <f>E65</f>
        <v>0</v>
      </c>
      <c r="F63" s="213" t="s">
        <v>4</v>
      </c>
    </row>
    <row r="64" spans="1:6" s="221" customFormat="1" ht="21" customHeight="1">
      <c r="A64" s="38"/>
      <c r="B64" s="42" t="s">
        <v>227</v>
      </c>
      <c r="C64" s="43"/>
      <c r="D64" s="224"/>
      <c r="E64" s="224"/>
      <c r="F64" s="207"/>
    </row>
    <row r="65" spans="1:6" s="221" customFormat="1" ht="55.5" customHeight="1">
      <c r="A65" s="45" t="s">
        <v>17</v>
      </c>
      <c r="B65" s="33" t="s">
        <v>259</v>
      </c>
      <c r="C65" s="50"/>
      <c r="D65" s="207">
        <f>E65</f>
        <v>0</v>
      </c>
      <c r="E65" s="207"/>
      <c r="F65" s="207" t="s">
        <v>4</v>
      </c>
    </row>
    <row r="66" spans="1:6" s="221" customFormat="1" ht="36.75" customHeight="1">
      <c r="A66" s="51" t="s">
        <v>18</v>
      </c>
      <c r="B66" s="44" t="s">
        <v>260</v>
      </c>
      <c r="C66" s="52">
        <v>7312</v>
      </c>
      <c r="D66" s="213">
        <f>F66</f>
        <v>0</v>
      </c>
      <c r="E66" s="213" t="s">
        <v>4</v>
      </c>
      <c r="F66" s="207">
        <f>F68</f>
        <v>0</v>
      </c>
    </row>
    <row r="67" spans="1:6" s="221" customFormat="1" ht="15.75" customHeight="1">
      <c r="A67" s="51"/>
      <c r="B67" s="42" t="s">
        <v>227</v>
      </c>
      <c r="C67" s="41"/>
      <c r="D67" s="213"/>
      <c r="E67" s="213"/>
      <c r="F67" s="213"/>
    </row>
    <row r="68" spans="1:6" s="221" customFormat="1" ht="57" customHeight="1">
      <c r="A68" s="38" t="s">
        <v>19</v>
      </c>
      <c r="B68" s="33" t="s">
        <v>261</v>
      </c>
      <c r="C68" s="50"/>
      <c r="D68" s="207">
        <f>F68</f>
        <v>0</v>
      </c>
      <c r="E68" s="207" t="s">
        <v>4</v>
      </c>
      <c r="F68" s="207"/>
    </row>
    <row r="69" spans="1:6" s="221" customFormat="1" ht="36.75" customHeight="1">
      <c r="A69" s="51" t="s">
        <v>20</v>
      </c>
      <c r="B69" s="44" t="s">
        <v>262</v>
      </c>
      <c r="C69" s="52">
        <v>7321</v>
      </c>
      <c r="D69" s="213">
        <f>E69</f>
        <v>0</v>
      </c>
      <c r="E69" s="213">
        <f>E71</f>
        <v>0</v>
      </c>
      <c r="F69" s="213" t="s">
        <v>4</v>
      </c>
    </row>
    <row r="70" spans="1:6" s="221" customFormat="1" ht="14.25">
      <c r="A70" s="51"/>
      <c r="B70" s="42" t="s">
        <v>227</v>
      </c>
      <c r="C70" s="41"/>
      <c r="D70" s="213"/>
      <c r="E70" s="213"/>
      <c r="F70" s="213"/>
    </row>
    <row r="71" spans="1:6" s="221" customFormat="1" ht="56.25" customHeight="1">
      <c r="A71" s="45" t="s">
        <v>21</v>
      </c>
      <c r="B71" s="33" t="s">
        <v>263</v>
      </c>
      <c r="C71" s="50"/>
      <c r="D71" s="207">
        <f>E71</f>
        <v>0</v>
      </c>
      <c r="E71" s="207"/>
      <c r="F71" s="207" t="s">
        <v>4</v>
      </c>
    </row>
    <row r="72" spans="1:6" s="221" customFormat="1" ht="36.75" customHeight="1">
      <c r="A72" s="51" t="s">
        <v>22</v>
      </c>
      <c r="B72" s="44" t="s">
        <v>264</v>
      </c>
      <c r="C72" s="52">
        <v>7322</v>
      </c>
      <c r="D72" s="213">
        <f>F72</f>
        <v>0</v>
      </c>
      <c r="E72" s="213" t="s">
        <v>4</v>
      </c>
      <c r="F72" s="207">
        <f>F74</f>
        <v>0</v>
      </c>
    </row>
    <row r="73" spans="1:6" s="221" customFormat="1" ht="21" customHeight="1">
      <c r="A73" s="51"/>
      <c r="B73" s="42" t="s">
        <v>227</v>
      </c>
      <c r="C73" s="41"/>
      <c r="D73" s="213"/>
      <c r="E73" s="213"/>
      <c r="F73" s="213"/>
    </row>
    <row r="74" spans="1:6" s="221" customFormat="1" ht="42.75" customHeight="1">
      <c r="A74" s="45" t="s">
        <v>23</v>
      </c>
      <c r="B74" s="33" t="s">
        <v>265</v>
      </c>
      <c r="C74" s="50"/>
      <c r="D74" s="207">
        <f>F74</f>
        <v>0</v>
      </c>
      <c r="E74" s="207" t="s">
        <v>4</v>
      </c>
      <c r="F74" s="207"/>
    </row>
    <row r="75" spans="1:6" s="221" customFormat="1" ht="36.75" customHeight="1">
      <c r="A75" s="39">
        <v>1250</v>
      </c>
      <c r="B75" s="44" t="s">
        <v>266</v>
      </c>
      <c r="C75" s="41">
        <v>7331</v>
      </c>
      <c r="D75" s="223">
        <f>E75</f>
        <v>287577.7</v>
      </c>
      <c r="E75" s="223">
        <f>E78+E79+E83+E84</f>
        <v>287577.7</v>
      </c>
      <c r="F75" s="213" t="s">
        <v>4</v>
      </c>
    </row>
    <row r="76" spans="1:6" s="221" customFormat="1" ht="21.75" customHeight="1">
      <c r="A76" s="38"/>
      <c r="B76" s="42" t="s">
        <v>267</v>
      </c>
      <c r="C76" s="43"/>
      <c r="D76" s="224"/>
      <c r="E76" s="224"/>
      <c r="F76" s="207"/>
    </row>
    <row r="77" spans="1:6" s="221" customFormat="1" ht="16.5" customHeight="1">
      <c r="A77" s="38"/>
      <c r="B77" s="42" t="s">
        <v>234</v>
      </c>
      <c r="C77" s="43"/>
      <c r="D77" s="224"/>
      <c r="E77" s="224"/>
      <c r="F77" s="207"/>
    </row>
    <row r="78" spans="1:6" s="221" customFormat="1" ht="35.25" customHeight="1">
      <c r="A78" s="45" t="s">
        <v>24</v>
      </c>
      <c r="B78" s="33" t="s">
        <v>268</v>
      </c>
      <c r="C78" s="217"/>
      <c r="D78" s="207">
        <f>E78</f>
        <v>255501.1</v>
      </c>
      <c r="E78" s="207">
        <v>255501.1</v>
      </c>
      <c r="F78" s="207" t="s">
        <v>4</v>
      </c>
    </row>
    <row r="79" spans="1:6" s="221" customFormat="1" ht="30.75" customHeight="1">
      <c r="A79" s="45" t="s">
        <v>25</v>
      </c>
      <c r="B79" s="33" t="s">
        <v>269</v>
      </c>
      <c r="C79" s="50"/>
      <c r="D79" s="207">
        <f>E79</f>
        <v>24375.300000000003</v>
      </c>
      <c r="E79" s="223">
        <f>E81+E82</f>
        <v>24375.300000000003</v>
      </c>
      <c r="F79" s="207" t="s">
        <v>4</v>
      </c>
    </row>
    <row r="80" spans="1:6" s="221" customFormat="1" ht="20.25" customHeight="1">
      <c r="A80" s="45"/>
      <c r="B80" s="48" t="s">
        <v>227</v>
      </c>
      <c r="C80" s="50"/>
      <c r="D80" s="207"/>
      <c r="E80" s="207"/>
      <c r="F80" s="207"/>
    </row>
    <row r="81" spans="1:6" s="221" customFormat="1" ht="55.5" customHeight="1">
      <c r="A81" s="45" t="s">
        <v>26</v>
      </c>
      <c r="B81" s="47" t="s">
        <v>270</v>
      </c>
      <c r="C81" s="217"/>
      <c r="D81" s="207">
        <f>E81</f>
        <v>12867.6</v>
      </c>
      <c r="E81" s="207">
        <v>12867.6</v>
      </c>
      <c r="F81" s="207" t="s">
        <v>4</v>
      </c>
    </row>
    <row r="82" spans="1:6" s="221" customFormat="1" ht="36.75" customHeight="1">
      <c r="A82" s="45" t="s">
        <v>27</v>
      </c>
      <c r="B82" s="47" t="s">
        <v>271</v>
      </c>
      <c r="C82" s="217"/>
      <c r="D82" s="207">
        <f>E82</f>
        <v>11507.7</v>
      </c>
      <c r="E82" s="207">
        <v>11507.7</v>
      </c>
      <c r="F82" s="207" t="s">
        <v>4</v>
      </c>
    </row>
    <row r="83" spans="1:6" s="221" customFormat="1" ht="36.75" customHeight="1">
      <c r="A83" s="45" t="s">
        <v>28</v>
      </c>
      <c r="B83" s="33" t="s">
        <v>272</v>
      </c>
      <c r="C83" s="50"/>
      <c r="D83" s="207">
        <f>E83</f>
        <v>7701.3</v>
      </c>
      <c r="E83" s="207">
        <v>7701.3</v>
      </c>
      <c r="F83" s="207" t="s">
        <v>4</v>
      </c>
    </row>
    <row r="84" spans="1:6" s="221" customFormat="1" ht="42.75" customHeight="1">
      <c r="A84" s="45" t="s">
        <v>29</v>
      </c>
      <c r="B84" s="33" t="s">
        <v>273</v>
      </c>
      <c r="C84" s="50"/>
      <c r="D84" s="207">
        <f>E84</f>
        <v>0</v>
      </c>
      <c r="E84" s="207"/>
      <c r="F84" s="207" t="s">
        <v>4</v>
      </c>
    </row>
    <row r="85" spans="1:6" s="221" customFormat="1" ht="36.75" customHeight="1">
      <c r="A85" s="39">
        <v>1260</v>
      </c>
      <c r="B85" s="44" t="s">
        <v>274</v>
      </c>
      <c r="C85" s="41">
        <v>7332</v>
      </c>
      <c r="D85" s="223">
        <f>F85</f>
        <v>0</v>
      </c>
      <c r="E85" s="213" t="s">
        <v>4</v>
      </c>
      <c r="F85" s="213">
        <f>F88+F89</f>
        <v>0</v>
      </c>
    </row>
    <row r="86" spans="1:6" s="221" customFormat="1" ht="24" customHeight="1">
      <c r="A86" s="38"/>
      <c r="B86" s="42" t="s">
        <v>275</v>
      </c>
      <c r="C86" s="43"/>
      <c r="D86" s="224"/>
      <c r="E86" s="207"/>
      <c r="F86" s="207"/>
    </row>
    <row r="87" spans="1:6" s="221" customFormat="1" ht="17.25" customHeight="1">
      <c r="A87" s="38"/>
      <c r="B87" s="42" t="s">
        <v>227</v>
      </c>
      <c r="C87" s="43"/>
      <c r="D87" s="224"/>
      <c r="E87" s="207"/>
      <c r="F87" s="207"/>
    </row>
    <row r="88" spans="1:6" s="221" customFormat="1" ht="36.75" customHeight="1">
      <c r="A88" s="45" t="s">
        <v>30</v>
      </c>
      <c r="B88" s="33" t="s">
        <v>276</v>
      </c>
      <c r="C88" s="50"/>
      <c r="D88" s="207">
        <f>F88</f>
        <v>0</v>
      </c>
      <c r="E88" s="207" t="s">
        <v>4</v>
      </c>
      <c r="F88" s="207"/>
    </row>
    <row r="89" spans="1:6" s="221" customFormat="1" ht="36.75" customHeight="1">
      <c r="A89" s="45" t="s">
        <v>31</v>
      </c>
      <c r="B89" s="33" t="s">
        <v>277</v>
      </c>
      <c r="C89" s="50"/>
      <c r="D89" s="207">
        <f>F89</f>
        <v>0</v>
      </c>
      <c r="E89" s="207" t="s">
        <v>4</v>
      </c>
      <c r="F89" s="207"/>
    </row>
    <row r="90" spans="1:6" s="221" customFormat="1" ht="22.5" customHeight="1">
      <c r="A90" s="39">
        <v>1300</v>
      </c>
      <c r="B90" s="44" t="s">
        <v>278</v>
      </c>
      <c r="C90" s="41">
        <v>7400</v>
      </c>
      <c r="D90" s="223">
        <f>E90+F90-F136</f>
        <v>69610</v>
      </c>
      <c r="E90" s="223">
        <f>E96+E99+E106+E112+E117+E122+E132</f>
        <v>69610</v>
      </c>
      <c r="F90" s="213">
        <f>F93+F127+F132</f>
        <v>7000</v>
      </c>
    </row>
    <row r="91" spans="1:6" s="221" customFormat="1" ht="36.75" customHeight="1">
      <c r="A91" s="38"/>
      <c r="B91" s="42" t="s">
        <v>279</v>
      </c>
      <c r="C91" s="43"/>
      <c r="D91" s="224"/>
      <c r="E91" s="224"/>
      <c r="F91" s="207"/>
    </row>
    <row r="92" spans="1:6" s="221" customFormat="1" ht="16.5" customHeight="1">
      <c r="A92" s="38"/>
      <c r="B92" s="42" t="s">
        <v>227</v>
      </c>
      <c r="C92" s="43"/>
      <c r="D92" s="224"/>
      <c r="E92" s="224"/>
      <c r="F92" s="207"/>
    </row>
    <row r="93" spans="1:6" s="221" customFormat="1" ht="21" customHeight="1">
      <c r="A93" s="39">
        <v>1310</v>
      </c>
      <c r="B93" s="44" t="s">
        <v>280</v>
      </c>
      <c r="C93" s="41">
        <v>7411</v>
      </c>
      <c r="D93" s="223">
        <f>F93</f>
        <v>0</v>
      </c>
      <c r="E93" s="213" t="s">
        <v>4</v>
      </c>
      <c r="F93" s="213">
        <f>F95</f>
        <v>0</v>
      </c>
    </row>
    <row r="94" spans="1:6" s="221" customFormat="1" ht="15.75" customHeight="1">
      <c r="A94" s="38"/>
      <c r="B94" s="42" t="s">
        <v>227</v>
      </c>
      <c r="C94" s="43"/>
      <c r="D94" s="224"/>
      <c r="E94" s="207"/>
      <c r="F94" s="207"/>
    </row>
    <row r="95" spans="1:6" s="221" customFormat="1" ht="41.25" customHeight="1">
      <c r="A95" s="45" t="s">
        <v>32</v>
      </c>
      <c r="B95" s="33" t="s">
        <v>281</v>
      </c>
      <c r="C95" s="50"/>
      <c r="D95" s="207">
        <f>F95</f>
        <v>0</v>
      </c>
      <c r="E95" s="207" t="s">
        <v>4</v>
      </c>
      <c r="F95" s="207"/>
    </row>
    <row r="96" spans="1:6" s="221" customFormat="1" ht="21" customHeight="1">
      <c r="A96" s="39">
        <v>1320</v>
      </c>
      <c r="B96" s="44" t="s">
        <v>282</v>
      </c>
      <c r="C96" s="41">
        <v>7412</v>
      </c>
      <c r="D96" s="223">
        <f>E96</f>
        <v>0</v>
      </c>
      <c r="E96" s="223">
        <f>E98</f>
        <v>0</v>
      </c>
      <c r="F96" s="213" t="s">
        <v>4</v>
      </c>
    </row>
    <row r="97" spans="1:6" s="221" customFormat="1" ht="16.5" customHeight="1">
      <c r="A97" s="38"/>
      <c r="B97" s="42" t="s">
        <v>227</v>
      </c>
      <c r="C97" s="43"/>
      <c r="D97" s="224"/>
      <c r="E97" s="224"/>
      <c r="F97" s="207"/>
    </row>
    <row r="98" spans="1:6" s="221" customFormat="1" ht="41.25" customHeight="1">
      <c r="A98" s="45" t="s">
        <v>33</v>
      </c>
      <c r="B98" s="33" t="s">
        <v>283</v>
      </c>
      <c r="C98" s="50"/>
      <c r="D98" s="207">
        <f>E98</f>
        <v>0</v>
      </c>
      <c r="E98" s="207"/>
      <c r="F98" s="207" t="s">
        <v>4</v>
      </c>
    </row>
    <row r="99" spans="1:6" s="221" customFormat="1" ht="24" customHeight="1">
      <c r="A99" s="39">
        <v>1330</v>
      </c>
      <c r="B99" s="44" t="s">
        <v>284</v>
      </c>
      <c r="C99" s="41">
        <v>7415</v>
      </c>
      <c r="D99" s="223">
        <f>E99</f>
        <v>18300</v>
      </c>
      <c r="E99" s="223">
        <f>E102+E103+E104+E105</f>
        <v>18300</v>
      </c>
      <c r="F99" s="213" t="s">
        <v>4</v>
      </c>
    </row>
    <row r="100" spans="1:6" s="221" customFormat="1" ht="24" customHeight="1">
      <c r="A100" s="38"/>
      <c r="B100" s="42" t="s">
        <v>285</v>
      </c>
      <c r="C100" s="43"/>
      <c r="D100" s="224"/>
      <c r="E100" s="224"/>
      <c r="F100" s="207"/>
    </row>
    <row r="101" spans="1:6" s="221" customFormat="1" ht="17.25" customHeight="1">
      <c r="A101" s="38"/>
      <c r="B101" s="42" t="s">
        <v>227</v>
      </c>
      <c r="C101" s="43"/>
      <c r="D101" s="224"/>
      <c r="E101" s="224"/>
      <c r="F101" s="207"/>
    </row>
    <row r="102" spans="1:6" s="221" customFormat="1" ht="30" customHeight="1">
      <c r="A102" s="45" t="s">
        <v>34</v>
      </c>
      <c r="B102" s="33" t="s">
        <v>286</v>
      </c>
      <c r="C102" s="50"/>
      <c r="D102" s="207">
        <f>E102</f>
        <v>2800</v>
      </c>
      <c r="E102" s="207">
        <v>2800</v>
      </c>
      <c r="F102" s="207" t="s">
        <v>4</v>
      </c>
    </row>
    <row r="103" spans="1:6" s="221" customFormat="1" ht="33" customHeight="1">
      <c r="A103" s="45" t="s">
        <v>35</v>
      </c>
      <c r="B103" s="33" t="s">
        <v>287</v>
      </c>
      <c r="C103" s="50"/>
      <c r="D103" s="207">
        <f>E103</f>
        <v>6500</v>
      </c>
      <c r="E103" s="207">
        <v>6500</v>
      </c>
      <c r="F103" s="207" t="s">
        <v>4</v>
      </c>
    </row>
    <row r="104" spans="1:6" s="221" customFormat="1" ht="46.5" customHeight="1">
      <c r="A104" s="45" t="s">
        <v>36</v>
      </c>
      <c r="B104" s="33" t="s">
        <v>288</v>
      </c>
      <c r="C104" s="50"/>
      <c r="D104" s="207">
        <f>E104</f>
        <v>0</v>
      </c>
      <c r="E104" s="207"/>
      <c r="F104" s="207" t="s">
        <v>4</v>
      </c>
    </row>
    <row r="105" spans="1:6" s="221" customFormat="1" ht="21.75" customHeight="1">
      <c r="A105" s="38" t="s">
        <v>37</v>
      </c>
      <c r="B105" s="33" t="s">
        <v>289</v>
      </c>
      <c r="C105" s="50"/>
      <c r="D105" s="207">
        <f>E105</f>
        <v>9000</v>
      </c>
      <c r="E105" s="207">
        <v>9000</v>
      </c>
      <c r="F105" s="207" t="s">
        <v>4</v>
      </c>
    </row>
    <row r="106" spans="1:6" s="221" customFormat="1" ht="36.75" customHeight="1">
      <c r="A106" s="39">
        <v>1340</v>
      </c>
      <c r="B106" s="44" t="s">
        <v>290</v>
      </c>
      <c r="C106" s="41">
        <v>7421</v>
      </c>
      <c r="D106" s="223">
        <f>E106</f>
        <v>5358</v>
      </c>
      <c r="E106" s="223">
        <f>E109+E110+E111</f>
        <v>5358</v>
      </c>
      <c r="F106" s="213" t="s">
        <v>4</v>
      </c>
    </row>
    <row r="107" spans="1:6" s="221" customFormat="1" ht="27.75" customHeight="1">
      <c r="A107" s="38"/>
      <c r="B107" s="42" t="s">
        <v>291</v>
      </c>
      <c r="C107" s="43"/>
      <c r="D107" s="224"/>
      <c r="E107" s="224"/>
      <c r="F107" s="207"/>
    </row>
    <row r="108" spans="1:6" s="221" customFormat="1" ht="18" customHeight="1">
      <c r="A108" s="38"/>
      <c r="B108" s="42" t="s">
        <v>227</v>
      </c>
      <c r="C108" s="43"/>
      <c r="D108" s="224"/>
      <c r="E108" s="224"/>
      <c r="F108" s="207"/>
    </row>
    <row r="109" spans="1:6" s="221" customFormat="1" ht="90.75" customHeight="1">
      <c r="A109" s="45" t="s">
        <v>38</v>
      </c>
      <c r="B109" s="33" t="s">
        <v>292</v>
      </c>
      <c r="C109" s="50"/>
      <c r="D109" s="207">
        <f>E109</f>
        <v>0</v>
      </c>
      <c r="E109" s="207"/>
      <c r="F109" s="207" t="s">
        <v>4</v>
      </c>
    </row>
    <row r="110" spans="1:6" s="221" customFormat="1" ht="57" customHeight="1">
      <c r="A110" s="45" t="s">
        <v>39</v>
      </c>
      <c r="B110" s="33" t="s">
        <v>293</v>
      </c>
      <c r="C110" s="217"/>
      <c r="D110" s="207">
        <f>E110</f>
        <v>5358</v>
      </c>
      <c r="E110" s="207">
        <v>5358</v>
      </c>
      <c r="F110" s="207" t="s">
        <v>4</v>
      </c>
    </row>
    <row r="111" spans="1:6" s="221" customFormat="1" ht="62.25" customHeight="1">
      <c r="A111" s="45" t="s">
        <v>40</v>
      </c>
      <c r="B111" s="33" t="s">
        <v>294</v>
      </c>
      <c r="C111" s="217"/>
      <c r="D111" s="207">
        <f>E111</f>
        <v>0</v>
      </c>
      <c r="E111" s="207"/>
      <c r="F111" s="207" t="s">
        <v>4</v>
      </c>
    </row>
    <row r="112" spans="1:6" s="221" customFormat="1" ht="29.25" customHeight="1">
      <c r="A112" s="39">
        <v>1350</v>
      </c>
      <c r="B112" s="44" t="s">
        <v>295</v>
      </c>
      <c r="C112" s="41">
        <v>7422</v>
      </c>
      <c r="D112" s="223">
        <f>E112</f>
        <v>31752</v>
      </c>
      <c r="E112" s="223">
        <f>E115+E116</f>
        <v>31752</v>
      </c>
      <c r="F112" s="213" t="s">
        <v>4</v>
      </c>
    </row>
    <row r="113" spans="1:6" s="221" customFormat="1" ht="18" customHeight="1">
      <c r="A113" s="38"/>
      <c r="B113" s="42" t="s">
        <v>296</v>
      </c>
      <c r="C113" s="43"/>
      <c r="D113" s="224"/>
      <c r="E113" s="224"/>
      <c r="F113" s="207"/>
    </row>
    <row r="114" spans="1:6" s="221" customFormat="1" ht="18" customHeight="1">
      <c r="A114" s="38"/>
      <c r="B114" s="42" t="s">
        <v>227</v>
      </c>
      <c r="C114" s="43"/>
      <c r="D114" s="224"/>
      <c r="E114" s="224"/>
      <c r="F114" s="207"/>
    </row>
    <row r="115" spans="1:6" s="221" customFormat="1" ht="18" customHeight="1">
      <c r="A115" s="45" t="s">
        <v>41</v>
      </c>
      <c r="B115" s="33" t="s">
        <v>297</v>
      </c>
      <c r="C115" s="44"/>
      <c r="D115" s="207">
        <f>E115</f>
        <v>30752</v>
      </c>
      <c r="E115" s="207">
        <v>30752</v>
      </c>
      <c r="F115" s="207" t="s">
        <v>4</v>
      </c>
    </row>
    <row r="116" spans="1:6" s="221" customFormat="1" ht="36.75" customHeight="1">
      <c r="A116" s="45" t="s">
        <v>42</v>
      </c>
      <c r="B116" s="33" t="s">
        <v>298</v>
      </c>
      <c r="C116" s="217"/>
      <c r="D116" s="207">
        <f>E116</f>
        <v>1000</v>
      </c>
      <c r="E116" s="207">
        <v>1000</v>
      </c>
      <c r="F116" s="207" t="s">
        <v>4</v>
      </c>
    </row>
    <row r="117" spans="1:6" s="221" customFormat="1" ht="32.25" customHeight="1">
      <c r="A117" s="39">
        <v>1360</v>
      </c>
      <c r="B117" s="44" t="s">
        <v>299</v>
      </c>
      <c r="C117" s="41">
        <v>7431</v>
      </c>
      <c r="D117" s="223">
        <f>E117</f>
        <v>0</v>
      </c>
      <c r="E117" s="223">
        <f>E120+E121</f>
        <v>0</v>
      </c>
      <c r="F117" s="213" t="s">
        <v>4</v>
      </c>
    </row>
    <row r="118" spans="1:6" s="221" customFormat="1" ht="18" customHeight="1">
      <c r="A118" s="38"/>
      <c r="B118" s="42" t="s">
        <v>300</v>
      </c>
      <c r="C118" s="43"/>
      <c r="D118" s="224"/>
      <c r="E118" s="224"/>
      <c r="F118" s="207"/>
    </row>
    <row r="119" spans="1:6" s="221" customFormat="1" ht="15" customHeight="1">
      <c r="A119" s="38"/>
      <c r="B119" s="42" t="s">
        <v>227</v>
      </c>
      <c r="C119" s="43"/>
      <c r="D119" s="224"/>
      <c r="E119" s="224"/>
      <c r="F119" s="207"/>
    </row>
    <row r="120" spans="1:6" s="221" customFormat="1" ht="45" customHeight="1">
      <c r="A120" s="45" t="s">
        <v>43</v>
      </c>
      <c r="B120" s="33" t="s">
        <v>301</v>
      </c>
      <c r="C120" s="50"/>
      <c r="D120" s="207">
        <f>E120</f>
        <v>0</v>
      </c>
      <c r="E120" s="207"/>
      <c r="F120" s="207" t="s">
        <v>4</v>
      </c>
    </row>
    <row r="121" spans="1:6" s="221" customFormat="1" ht="39.75" customHeight="1">
      <c r="A121" s="45" t="s">
        <v>44</v>
      </c>
      <c r="B121" s="33" t="s">
        <v>302</v>
      </c>
      <c r="C121" s="50"/>
      <c r="D121" s="207">
        <f>E121</f>
        <v>0</v>
      </c>
      <c r="E121" s="207"/>
      <c r="F121" s="207" t="s">
        <v>4</v>
      </c>
    </row>
    <row r="122" spans="1:6" s="221" customFormat="1" ht="27" customHeight="1">
      <c r="A122" s="39">
        <v>1370</v>
      </c>
      <c r="B122" s="44" t="s">
        <v>303</v>
      </c>
      <c r="C122" s="41">
        <v>7441</v>
      </c>
      <c r="D122" s="207">
        <f>E122</f>
        <v>6200</v>
      </c>
      <c r="E122" s="223">
        <f>E125+E126</f>
        <v>6200</v>
      </c>
      <c r="F122" s="213" t="s">
        <v>4</v>
      </c>
    </row>
    <row r="123" spans="1:6" s="221" customFormat="1" ht="17.25" customHeight="1">
      <c r="A123" s="38"/>
      <c r="B123" s="42" t="s">
        <v>304</v>
      </c>
      <c r="C123" s="43"/>
      <c r="D123" s="224"/>
      <c r="E123" s="223">
        <f>E126</f>
        <v>6200</v>
      </c>
      <c r="F123" s="207"/>
    </row>
    <row r="124" spans="1:6" s="221" customFormat="1" ht="19.5" customHeight="1">
      <c r="A124" s="38"/>
      <c r="B124" s="42" t="s">
        <v>227</v>
      </c>
      <c r="C124" s="43"/>
      <c r="D124" s="224"/>
      <c r="E124" s="207"/>
      <c r="F124" s="207"/>
    </row>
    <row r="125" spans="1:6" s="221" customFormat="1" ht="84.75" customHeight="1">
      <c r="A125" s="38" t="s">
        <v>45</v>
      </c>
      <c r="B125" s="250" t="s">
        <v>305</v>
      </c>
      <c r="C125" s="50"/>
      <c r="D125" s="207">
        <f>E125</f>
        <v>0</v>
      </c>
      <c r="E125" s="207"/>
      <c r="F125" s="207" t="s">
        <v>4</v>
      </c>
    </row>
    <row r="126" spans="1:6" s="221" customFormat="1" ht="93" customHeight="1">
      <c r="A126" s="45" t="s">
        <v>221</v>
      </c>
      <c r="B126" s="250" t="s">
        <v>306</v>
      </c>
      <c r="C126" s="50"/>
      <c r="D126" s="207">
        <f>E126</f>
        <v>6200</v>
      </c>
      <c r="E126" s="207">
        <v>6200</v>
      </c>
      <c r="F126" s="207" t="s">
        <v>4</v>
      </c>
    </row>
    <row r="127" spans="1:6" s="221" customFormat="1" ht="29.25" customHeight="1">
      <c r="A127" s="39">
        <v>1380</v>
      </c>
      <c r="B127" s="44" t="s">
        <v>307</v>
      </c>
      <c r="C127" s="41">
        <v>7442</v>
      </c>
      <c r="D127" s="223">
        <f>F127</f>
        <v>0</v>
      </c>
      <c r="E127" s="213" t="s">
        <v>4</v>
      </c>
      <c r="F127" s="213">
        <f>F130+F131</f>
        <v>0</v>
      </c>
    </row>
    <row r="128" spans="1:6" s="221" customFormat="1" ht="16.5" customHeight="1">
      <c r="A128" s="38"/>
      <c r="B128" s="42" t="s">
        <v>308</v>
      </c>
      <c r="C128" s="43"/>
      <c r="D128" s="224"/>
      <c r="E128" s="207"/>
      <c r="F128" s="207"/>
    </row>
    <row r="129" spans="1:6" s="221" customFormat="1" ht="16.5" customHeight="1">
      <c r="A129" s="38"/>
      <c r="B129" s="42" t="s">
        <v>227</v>
      </c>
      <c r="C129" s="43"/>
      <c r="D129" s="224"/>
      <c r="E129" s="207"/>
      <c r="F129" s="207"/>
    </row>
    <row r="130" spans="1:6" s="221" customFormat="1" ht="85.5" customHeight="1">
      <c r="A130" s="45" t="s">
        <v>46</v>
      </c>
      <c r="B130" s="250" t="s">
        <v>309</v>
      </c>
      <c r="C130" s="50"/>
      <c r="D130" s="207">
        <f>F130</f>
        <v>0</v>
      </c>
      <c r="E130" s="207" t="s">
        <v>4</v>
      </c>
      <c r="F130" s="207"/>
    </row>
    <row r="131" spans="1:6" s="221" customFormat="1" ht="87" customHeight="1">
      <c r="A131" s="45" t="s">
        <v>47</v>
      </c>
      <c r="B131" s="250" t="s">
        <v>310</v>
      </c>
      <c r="C131" s="50"/>
      <c r="D131" s="207"/>
      <c r="E131" s="207" t="s">
        <v>4</v>
      </c>
      <c r="F131" s="213"/>
    </row>
    <row r="132" spans="1:6" s="221" customFormat="1" ht="27.75" customHeight="1">
      <c r="A132" s="51" t="s">
        <v>48</v>
      </c>
      <c r="B132" s="44" t="s">
        <v>311</v>
      </c>
      <c r="C132" s="41">
        <v>7451</v>
      </c>
      <c r="D132" s="223">
        <f>E132+F132-F136</f>
        <v>8000</v>
      </c>
      <c r="E132" s="223">
        <f>E137</f>
        <v>8000</v>
      </c>
      <c r="F132" s="213">
        <f>F135+F136+F137</f>
        <v>7000</v>
      </c>
    </row>
    <row r="133" spans="1:6" s="221" customFormat="1" ht="16.5" customHeight="1">
      <c r="A133" s="45"/>
      <c r="B133" s="42" t="s">
        <v>312</v>
      </c>
      <c r="C133" s="41"/>
      <c r="D133" s="224"/>
      <c r="E133" s="224"/>
      <c r="F133" s="207"/>
    </row>
    <row r="134" spans="1:6" s="221" customFormat="1" ht="16.5" customHeight="1">
      <c r="A134" s="45"/>
      <c r="B134" s="42" t="s">
        <v>227</v>
      </c>
      <c r="C134" s="41"/>
      <c r="D134" s="224"/>
      <c r="E134" s="224"/>
      <c r="F134" s="207"/>
    </row>
    <row r="135" spans="1:6" s="221" customFormat="1" ht="27" customHeight="1">
      <c r="A135" s="45" t="s">
        <v>49</v>
      </c>
      <c r="B135" s="33" t="s">
        <v>313</v>
      </c>
      <c r="C135" s="50"/>
      <c r="D135" s="207">
        <f>F135</f>
        <v>0</v>
      </c>
      <c r="E135" s="207" t="s">
        <v>4</v>
      </c>
      <c r="F135" s="207"/>
    </row>
    <row r="136" spans="1:6" s="221" customFormat="1" ht="36.75" customHeight="1">
      <c r="A136" s="45" t="s">
        <v>50</v>
      </c>
      <c r="B136" s="33" t="s">
        <v>314</v>
      </c>
      <c r="C136" s="50"/>
      <c r="D136" s="207">
        <f>F136</f>
        <v>7000</v>
      </c>
      <c r="E136" s="207" t="s">
        <v>4</v>
      </c>
      <c r="F136" s="207">
        <v>7000</v>
      </c>
    </row>
    <row r="137" spans="1:6" s="221" customFormat="1" ht="30.75" customHeight="1">
      <c r="A137" s="45" t="s">
        <v>51</v>
      </c>
      <c r="B137" s="33" t="s">
        <v>315</v>
      </c>
      <c r="C137" s="50"/>
      <c r="D137" s="207"/>
      <c r="E137" s="207">
        <v>8000</v>
      </c>
      <c r="F137" s="207"/>
    </row>
    <row r="138" spans="1:6" ht="14.25" customHeight="1">
      <c r="A138" s="227"/>
      <c r="B138" s="228"/>
      <c r="C138" s="229"/>
    </row>
    <row r="139" spans="1:6" ht="14.25" customHeight="1">
      <c r="A139" s="227"/>
      <c r="B139" s="228"/>
      <c r="C139" s="229"/>
    </row>
    <row r="140" spans="1:6" ht="10.5" customHeight="1">
      <c r="A140" s="227"/>
      <c r="B140" s="228"/>
      <c r="C140" s="229"/>
    </row>
    <row r="141" spans="1:6" ht="30.75" customHeight="1">
      <c r="A141" s="230"/>
      <c r="B141" s="270" t="s">
        <v>52</v>
      </c>
      <c r="C141" s="270"/>
      <c r="D141" s="270"/>
      <c r="E141" s="270"/>
      <c r="F141" s="270"/>
    </row>
    <row r="142" spans="1:6" ht="42.75" customHeight="1">
      <c r="A142" s="230"/>
      <c r="B142" s="270" t="s">
        <v>777</v>
      </c>
      <c r="C142" s="270"/>
      <c r="D142" s="270"/>
      <c r="E142" s="270"/>
      <c r="F142" s="270"/>
    </row>
    <row r="143" spans="1:6" s="233" customFormat="1" ht="17.25" customHeight="1">
      <c r="A143" s="231"/>
      <c r="B143" s="232"/>
      <c r="C143" s="222"/>
    </row>
    <row r="144" spans="1:6" s="234" customFormat="1" ht="79.5" customHeight="1">
      <c r="A144" s="96" t="s">
        <v>318</v>
      </c>
      <c r="B144" s="266" t="s">
        <v>53</v>
      </c>
      <c r="C144" s="267"/>
      <c r="D144" s="37" t="s">
        <v>54</v>
      </c>
      <c r="E144" s="37" t="s">
        <v>55</v>
      </c>
      <c r="F144" s="37" t="s">
        <v>56</v>
      </c>
    </row>
    <row r="145" spans="1:6" s="234" customFormat="1" ht="18.75" customHeight="1">
      <c r="A145" s="97" t="s">
        <v>319</v>
      </c>
      <c r="B145" s="268"/>
      <c r="C145" s="269"/>
      <c r="D145" s="37"/>
      <c r="E145" s="37"/>
      <c r="F145" s="37"/>
    </row>
    <row r="146" spans="1:6" s="235" customFormat="1" ht="26.25" customHeight="1">
      <c r="A146" s="98">
        <v>1</v>
      </c>
      <c r="B146" s="266" t="s">
        <v>229</v>
      </c>
      <c r="C146" s="267"/>
      <c r="D146" s="224"/>
      <c r="E146" s="224"/>
      <c r="F146" s="224">
        <v>1500</v>
      </c>
    </row>
    <row r="147" spans="1:6" s="235" customFormat="1" ht="26.25" customHeight="1">
      <c r="A147" s="98">
        <v>2</v>
      </c>
      <c r="B147" s="266" t="s">
        <v>57</v>
      </c>
      <c r="C147" s="267"/>
      <c r="D147" s="224"/>
      <c r="E147" s="224"/>
      <c r="F147" s="224">
        <v>17500</v>
      </c>
    </row>
    <row r="148" spans="1:6" s="235" customFormat="1" ht="23.25" customHeight="1">
      <c r="A148" s="98">
        <v>3</v>
      </c>
      <c r="B148" s="266" t="s">
        <v>58</v>
      </c>
      <c r="C148" s="267"/>
      <c r="D148" s="224"/>
      <c r="E148" s="224"/>
      <c r="F148" s="224">
        <v>45000</v>
      </c>
    </row>
    <row r="149" spans="1:6" s="235" customFormat="1" ht="23.25" customHeight="1">
      <c r="A149" s="98">
        <v>4</v>
      </c>
      <c r="B149" s="266" t="s">
        <v>59</v>
      </c>
      <c r="C149" s="267"/>
      <c r="D149" s="224"/>
      <c r="E149" s="224"/>
      <c r="F149" s="224" t="s">
        <v>60</v>
      </c>
    </row>
    <row r="150" spans="1:6" s="235" customFormat="1" ht="23.25" customHeight="1">
      <c r="A150" s="98">
        <v>5</v>
      </c>
      <c r="B150" s="266" t="s">
        <v>61</v>
      </c>
      <c r="C150" s="267"/>
      <c r="D150" s="224"/>
      <c r="E150" s="224"/>
      <c r="F150" s="224" t="s">
        <v>60</v>
      </c>
    </row>
    <row r="151" spans="1:6" ht="6" customHeight="1">
      <c r="B151" s="228"/>
      <c r="C151" s="229"/>
    </row>
    <row r="152" spans="1:6" ht="36.75" customHeight="1">
      <c r="B152" s="228"/>
      <c r="C152" s="229"/>
    </row>
    <row r="153" spans="1:6" ht="36.75" customHeight="1">
      <c r="B153" s="228"/>
      <c r="C153" s="229"/>
    </row>
    <row r="154" spans="1:6" ht="36.75" customHeight="1">
      <c r="B154" s="228"/>
      <c r="C154" s="229"/>
    </row>
    <row r="155" spans="1:6" ht="36.75" customHeight="1">
      <c r="B155" s="228"/>
      <c r="C155" s="229"/>
    </row>
    <row r="156" spans="1:6" ht="36.75" customHeight="1">
      <c r="B156" s="228"/>
      <c r="C156" s="229"/>
    </row>
    <row r="157" spans="1:6" ht="36.75" customHeight="1">
      <c r="B157" s="228"/>
      <c r="C157" s="229"/>
    </row>
    <row r="158" spans="1:6" ht="36.75" customHeight="1">
      <c r="B158" s="228"/>
      <c r="C158" s="229"/>
    </row>
    <row r="159" spans="1:6" ht="36.75" customHeight="1">
      <c r="B159" s="228"/>
      <c r="C159" s="229"/>
    </row>
    <row r="160" spans="1:6" ht="36.75" customHeight="1">
      <c r="B160" s="228"/>
      <c r="C160" s="229"/>
    </row>
    <row r="161" spans="2:3" ht="36.75" customHeight="1">
      <c r="B161" s="228"/>
      <c r="C161" s="229"/>
    </row>
    <row r="162" spans="2:3" ht="36.75" customHeight="1">
      <c r="B162" s="228"/>
      <c r="C162" s="229"/>
    </row>
    <row r="163" spans="2:3" ht="36.75" customHeight="1">
      <c r="B163" s="228"/>
      <c r="C163" s="229"/>
    </row>
    <row r="164" spans="2:3" ht="36.75" customHeight="1">
      <c r="B164" s="228"/>
      <c r="C164" s="229"/>
    </row>
    <row r="165" spans="2:3" ht="36.75" customHeight="1">
      <c r="B165" s="228"/>
      <c r="C165" s="229"/>
    </row>
    <row r="166" spans="2:3" ht="36.75" customHeight="1">
      <c r="B166" s="228"/>
      <c r="C166" s="229"/>
    </row>
    <row r="167" spans="2:3" ht="36.75" customHeight="1">
      <c r="B167" s="228"/>
      <c r="C167" s="229"/>
    </row>
    <row r="168" spans="2:3" ht="36.75" customHeight="1">
      <c r="B168" s="228"/>
      <c r="C168" s="229"/>
    </row>
    <row r="169" spans="2:3" ht="36.75" customHeight="1">
      <c r="B169" s="228"/>
      <c r="C169" s="229"/>
    </row>
    <row r="170" spans="2:3" ht="36.75" customHeight="1">
      <c r="B170" s="228"/>
      <c r="C170" s="229"/>
    </row>
    <row r="171" spans="2:3" ht="36.75" customHeight="1">
      <c r="B171" s="228"/>
      <c r="C171" s="229"/>
    </row>
    <row r="172" spans="2:3" ht="36.75" customHeight="1">
      <c r="B172" s="228"/>
      <c r="C172" s="229"/>
    </row>
    <row r="173" spans="2:3" ht="36.75" customHeight="1">
      <c r="B173" s="228"/>
      <c r="C173" s="229"/>
    </row>
    <row r="174" spans="2:3" ht="36.75" customHeight="1">
      <c r="B174" s="228"/>
      <c r="C174" s="229"/>
    </row>
    <row r="175" spans="2:3" ht="36.75" customHeight="1">
      <c r="B175" s="228"/>
      <c r="C175" s="229"/>
    </row>
    <row r="176" spans="2:3" ht="36.75" customHeight="1">
      <c r="B176" s="228"/>
      <c r="C176" s="229"/>
    </row>
    <row r="177" spans="2:3" ht="36.75" customHeight="1">
      <c r="B177" s="228"/>
      <c r="C177" s="229"/>
    </row>
    <row r="178" spans="2:3" ht="36.75" customHeight="1">
      <c r="B178" s="228"/>
      <c r="C178" s="229"/>
    </row>
    <row r="179" spans="2:3" ht="36.75" customHeight="1">
      <c r="B179" s="228"/>
      <c r="C179" s="229"/>
    </row>
    <row r="180" spans="2:3" ht="36.75" customHeight="1">
      <c r="B180" s="228"/>
      <c r="C180" s="229"/>
    </row>
    <row r="181" spans="2:3" ht="36.75" customHeight="1">
      <c r="B181" s="228"/>
      <c r="C181" s="229"/>
    </row>
    <row r="182" spans="2:3" ht="36.75" customHeight="1">
      <c r="B182" s="228"/>
      <c r="C182" s="229"/>
    </row>
    <row r="183" spans="2:3" ht="36.75" customHeight="1">
      <c r="B183" s="228"/>
      <c r="C183" s="229"/>
    </row>
    <row r="184" spans="2:3" ht="36.75" customHeight="1">
      <c r="B184" s="228"/>
      <c r="C184" s="229"/>
    </row>
    <row r="185" spans="2:3" ht="36.75" customHeight="1">
      <c r="B185" s="228"/>
      <c r="C185" s="229"/>
    </row>
    <row r="186" spans="2:3" ht="36.75" customHeight="1">
      <c r="B186" s="228"/>
      <c r="C186" s="229"/>
    </row>
    <row r="187" spans="2:3" ht="36.75" customHeight="1">
      <c r="B187" s="228"/>
      <c r="C187" s="229"/>
    </row>
    <row r="188" spans="2:3" ht="36.75" customHeight="1">
      <c r="B188" s="228"/>
      <c r="C188" s="229"/>
    </row>
    <row r="189" spans="2:3" ht="36.75" customHeight="1">
      <c r="B189" s="228"/>
      <c r="C189" s="229"/>
    </row>
    <row r="190" spans="2:3" ht="36.75" customHeight="1">
      <c r="B190" s="228"/>
      <c r="C190" s="229"/>
    </row>
    <row r="191" spans="2:3" ht="36.75" customHeight="1">
      <c r="B191" s="228"/>
      <c r="C191" s="229"/>
    </row>
    <row r="192" spans="2:3" ht="36.75" customHeight="1">
      <c r="B192" s="228"/>
      <c r="C192" s="229"/>
    </row>
    <row r="193" spans="2:3" ht="36.75" customHeight="1">
      <c r="B193" s="228"/>
      <c r="C193" s="229"/>
    </row>
    <row r="194" spans="2:3" ht="36.75" customHeight="1">
      <c r="B194" s="228"/>
      <c r="C194" s="229"/>
    </row>
    <row r="195" spans="2:3" ht="36.75" customHeight="1">
      <c r="B195" s="228"/>
      <c r="C195" s="229"/>
    </row>
    <row r="196" spans="2:3" ht="36.75" customHeight="1">
      <c r="B196" s="228"/>
      <c r="C196" s="229"/>
    </row>
    <row r="197" spans="2:3" ht="36.75" customHeight="1">
      <c r="C197" s="229"/>
    </row>
    <row r="198" spans="2:3" ht="36.75" customHeight="1">
      <c r="C198" s="229"/>
    </row>
    <row r="199" spans="2:3" ht="36.75" customHeight="1">
      <c r="C199" s="229"/>
    </row>
    <row r="200" spans="2:3" ht="36.75" customHeight="1">
      <c r="C200" s="229"/>
    </row>
    <row r="201" spans="2:3" ht="36.75" customHeight="1">
      <c r="C201" s="229"/>
    </row>
    <row r="202" spans="2:3" ht="36.75" customHeight="1">
      <c r="C202" s="229"/>
    </row>
    <row r="203" spans="2:3" ht="36.75" customHeight="1">
      <c r="C203" s="229"/>
    </row>
    <row r="204" spans="2:3" ht="36.75" customHeight="1">
      <c r="C204" s="229"/>
    </row>
    <row r="205" spans="2:3" ht="36.75" customHeight="1">
      <c r="C205" s="229"/>
    </row>
    <row r="206" spans="2:3" ht="36.75" customHeight="1">
      <c r="C206" s="229"/>
    </row>
    <row r="207" spans="2:3" ht="36.75" customHeight="1">
      <c r="C207" s="229"/>
    </row>
    <row r="208" spans="2:3" ht="36.75" customHeight="1">
      <c r="C208" s="229"/>
    </row>
    <row r="209" spans="3:3" ht="36.75" customHeight="1">
      <c r="C209" s="229"/>
    </row>
    <row r="210" spans="3:3" ht="36.75" customHeight="1">
      <c r="C210" s="229"/>
    </row>
    <row r="211" spans="3:3" ht="36.75" customHeight="1">
      <c r="C211" s="229"/>
    </row>
    <row r="212" spans="3:3" ht="36.75" customHeight="1">
      <c r="C212" s="229"/>
    </row>
    <row r="213" spans="3:3" ht="36.75" customHeight="1">
      <c r="C213" s="229"/>
    </row>
    <row r="214" spans="3:3" ht="36.75" customHeight="1">
      <c r="C214" s="229"/>
    </row>
    <row r="215" spans="3:3" ht="36.75" customHeight="1">
      <c r="C215" s="229"/>
    </row>
    <row r="216" spans="3:3" ht="36.75" customHeight="1">
      <c r="C216" s="229"/>
    </row>
    <row r="217" spans="3:3" ht="36.75" customHeight="1">
      <c r="C217" s="229"/>
    </row>
    <row r="218" spans="3:3" ht="36.75" customHeight="1">
      <c r="C218" s="229"/>
    </row>
    <row r="219" spans="3:3" ht="36.75" customHeight="1">
      <c r="C219" s="229"/>
    </row>
    <row r="220" spans="3:3" ht="36.75" customHeight="1">
      <c r="C220" s="229"/>
    </row>
    <row r="221" spans="3:3" ht="36.75" customHeight="1">
      <c r="C221" s="229"/>
    </row>
    <row r="222" spans="3:3" ht="36.75" customHeight="1">
      <c r="C222" s="229"/>
    </row>
    <row r="223" spans="3:3" ht="36.75" customHeight="1">
      <c r="C223" s="229"/>
    </row>
    <row r="224" spans="3:3" ht="36.75" customHeight="1">
      <c r="C224" s="229"/>
    </row>
    <row r="225" spans="3:3" ht="36.75" customHeight="1">
      <c r="C225" s="229"/>
    </row>
    <row r="226" spans="3:3" ht="36.75" customHeight="1">
      <c r="C226" s="229"/>
    </row>
    <row r="227" spans="3:3" ht="36.75" customHeight="1">
      <c r="C227" s="229"/>
    </row>
    <row r="228" spans="3:3" ht="36.75" customHeight="1">
      <c r="C228" s="229"/>
    </row>
    <row r="229" spans="3:3" ht="36.75" customHeight="1">
      <c r="C229" s="229"/>
    </row>
    <row r="230" spans="3:3" ht="36.75" customHeight="1">
      <c r="C230" s="229"/>
    </row>
    <row r="231" spans="3:3" ht="36.75" customHeight="1">
      <c r="C231" s="229"/>
    </row>
    <row r="232" spans="3:3" ht="36.75" customHeight="1">
      <c r="C232" s="229"/>
    </row>
    <row r="233" spans="3:3" ht="36.75" customHeight="1">
      <c r="C233" s="229"/>
    </row>
    <row r="234" spans="3:3" ht="36.75" customHeight="1">
      <c r="C234" s="229"/>
    </row>
    <row r="235" spans="3:3" ht="36.75" customHeight="1">
      <c r="C235" s="229"/>
    </row>
    <row r="236" spans="3:3" ht="36.75" customHeight="1">
      <c r="C236" s="229"/>
    </row>
    <row r="237" spans="3:3" ht="36.75" customHeight="1">
      <c r="C237" s="229"/>
    </row>
    <row r="238" spans="3:3" ht="36.75" customHeight="1">
      <c r="C238" s="229"/>
    </row>
    <row r="239" spans="3:3" ht="36.75" customHeight="1">
      <c r="C239" s="229"/>
    </row>
    <row r="240" spans="3:3" ht="36.75" customHeight="1">
      <c r="C240" s="229"/>
    </row>
    <row r="241" spans="3:3" ht="36.75" customHeight="1">
      <c r="C241" s="229"/>
    </row>
    <row r="242" spans="3:3" ht="36.75" customHeight="1">
      <c r="C242" s="229"/>
    </row>
    <row r="243" spans="3:3" ht="36.75" customHeight="1">
      <c r="C243" s="229"/>
    </row>
    <row r="244" spans="3:3" ht="36.75" customHeight="1">
      <c r="C244" s="229"/>
    </row>
    <row r="245" spans="3:3" ht="36.75" customHeight="1">
      <c r="C245" s="229"/>
    </row>
    <row r="246" spans="3:3" ht="36.75" customHeight="1">
      <c r="C246" s="229"/>
    </row>
    <row r="247" spans="3:3" ht="36.75" customHeight="1">
      <c r="C247" s="229"/>
    </row>
    <row r="248" spans="3:3" ht="36.75" customHeight="1">
      <c r="C248" s="229"/>
    </row>
    <row r="249" spans="3:3" ht="36.75" customHeight="1">
      <c r="C249" s="229"/>
    </row>
    <row r="250" spans="3:3" ht="36.75" customHeight="1">
      <c r="C250" s="229"/>
    </row>
    <row r="251" spans="3:3" ht="36.75" customHeight="1">
      <c r="C251" s="229"/>
    </row>
    <row r="252" spans="3:3" ht="36.75" customHeight="1">
      <c r="C252" s="229"/>
    </row>
    <row r="253" spans="3:3" ht="36.75" customHeight="1">
      <c r="C253" s="229"/>
    </row>
    <row r="254" spans="3:3" ht="36.75" customHeight="1">
      <c r="C254" s="229"/>
    </row>
    <row r="255" spans="3:3" ht="36.75" customHeight="1">
      <c r="C255" s="229"/>
    </row>
    <row r="256" spans="3:3" ht="36.75" customHeight="1">
      <c r="C256" s="229"/>
    </row>
    <row r="257" spans="3:3" ht="36.75" customHeight="1">
      <c r="C257" s="229"/>
    </row>
    <row r="258" spans="3:3" ht="36.75" customHeight="1">
      <c r="C258" s="229"/>
    </row>
    <row r="259" spans="3:3" ht="36.75" customHeight="1">
      <c r="C259" s="229"/>
    </row>
    <row r="260" spans="3:3" ht="36.75" customHeight="1">
      <c r="C260" s="229"/>
    </row>
    <row r="261" spans="3:3" ht="36.75" customHeight="1">
      <c r="C261" s="229"/>
    </row>
    <row r="262" spans="3:3" ht="36.75" customHeight="1">
      <c r="C262" s="229"/>
    </row>
    <row r="263" spans="3:3" ht="36.75" customHeight="1">
      <c r="C263" s="229"/>
    </row>
    <row r="264" spans="3:3" ht="36.75" customHeight="1">
      <c r="C264" s="229"/>
    </row>
    <row r="265" spans="3:3" ht="36.75" customHeight="1">
      <c r="C265" s="229"/>
    </row>
    <row r="266" spans="3:3" ht="36.75" customHeight="1">
      <c r="C266" s="229"/>
    </row>
    <row r="267" spans="3:3" ht="36.75" customHeight="1">
      <c r="C267" s="229"/>
    </row>
    <row r="268" spans="3:3" ht="36.75" customHeight="1">
      <c r="C268" s="229"/>
    </row>
    <row r="269" spans="3:3" ht="36.75" customHeight="1">
      <c r="C269" s="229"/>
    </row>
    <row r="270" spans="3:3" ht="36.75" customHeight="1">
      <c r="C270" s="229"/>
    </row>
    <row r="271" spans="3:3" ht="36.75" customHeight="1">
      <c r="C271" s="229"/>
    </row>
    <row r="272" spans="3:3" ht="36.75" customHeight="1">
      <c r="C272" s="229"/>
    </row>
    <row r="273" spans="3:3" ht="36.75" customHeight="1">
      <c r="C273" s="229"/>
    </row>
    <row r="274" spans="3:3" ht="36.75" customHeight="1">
      <c r="C274" s="229"/>
    </row>
    <row r="275" spans="3:3" ht="36.75" customHeight="1">
      <c r="C275" s="229"/>
    </row>
    <row r="276" spans="3:3" ht="36.75" customHeight="1">
      <c r="C276" s="229"/>
    </row>
    <row r="277" spans="3:3" ht="36.75" customHeight="1">
      <c r="C277" s="229"/>
    </row>
    <row r="278" spans="3:3" ht="36.75" customHeight="1">
      <c r="C278" s="229"/>
    </row>
    <row r="279" spans="3:3" ht="36.75" customHeight="1">
      <c r="C279" s="229"/>
    </row>
    <row r="280" spans="3:3" ht="36.75" customHeight="1">
      <c r="C280" s="229"/>
    </row>
    <row r="281" spans="3:3" ht="36.75" customHeight="1">
      <c r="C281" s="229"/>
    </row>
    <row r="282" spans="3:3" ht="36.75" customHeight="1">
      <c r="C282" s="229"/>
    </row>
    <row r="283" spans="3:3" ht="36.75" customHeight="1">
      <c r="C283" s="229"/>
    </row>
    <row r="284" spans="3:3" ht="36.75" customHeight="1">
      <c r="C284" s="229"/>
    </row>
    <row r="285" spans="3:3" ht="36.75" customHeight="1">
      <c r="C285" s="229"/>
    </row>
    <row r="286" spans="3:3" ht="36.75" customHeight="1">
      <c r="C286" s="229"/>
    </row>
    <row r="287" spans="3:3" ht="36.75" customHeight="1">
      <c r="C287" s="229"/>
    </row>
    <row r="288" spans="3:3" ht="36.75" customHeight="1">
      <c r="C288" s="229"/>
    </row>
    <row r="289" spans="3:3" ht="36.75" customHeight="1">
      <c r="C289" s="229"/>
    </row>
    <row r="290" spans="3:3" ht="36.75" customHeight="1">
      <c r="C290" s="229"/>
    </row>
    <row r="291" spans="3:3" ht="36.75" customHeight="1">
      <c r="C291" s="229"/>
    </row>
    <row r="292" spans="3:3" ht="36.75" customHeight="1">
      <c r="C292" s="229"/>
    </row>
    <row r="293" spans="3:3" ht="36.75" customHeight="1">
      <c r="C293" s="229"/>
    </row>
    <row r="294" spans="3:3" ht="36.75" customHeight="1">
      <c r="C294" s="229"/>
    </row>
    <row r="295" spans="3:3" ht="36.75" customHeight="1">
      <c r="C295" s="229"/>
    </row>
    <row r="296" spans="3:3" ht="36.75" customHeight="1">
      <c r="C296" s="229"/>
    </row>
    <row r="297" spans="3:3" ht="36.75" customHeight="1">
      <c r="C297" s="229"/>
    </row>
    <row r="298" spans="3:3" ht="36.75" customHeight="1">
      <c r="C298" s="229"/>
    </row>
    <row r="299" spans="3:3" ht="36.75" customHeight="1">
      <c r="C299" s="229"/>
    </row>
    <row r="300" spans="3:3" ht="36.75" customHeight="1">
      <c r="C300" s="229"/>
    </row>
    <row r="301" spans="3:3" ht="36.75" customHeight="1">
      <c r="C301" s="229"/>
    </row>
    <row r="302" spans="3:3" ht="36.75" customHeight="1">
      <c r="C302" s="229"/>
    </row>
    <row r="303" spans="3:3" ht="36.75" customHeight="1">
      <c r="C303" s="229"/>
    </row>
    <row r="304" spans="3:3" ht="36.75" customHeight="1">
      <c r="C304" s="229"/>
    </row>
    <row r="305" spans="3:3" ht="36.75" customHeight="1">
      <c r="C305" s="229"/>
    </row>
    <row r="306" spans="3:3" ht="36.75" customHeight="1">
      <c r="C306" s="229"/>
    </row>
    <row r="307" spans="3:3" ht="36.75" customHeight="1">
      <c r="C307" s="229"/>
    </row>
    <row r="308" spans="3:3" ht="36.75" customHeight="1">
      <c r="C308" s="229"/>
    </row>
    <row r="309" spans="3:3" ht="36.75" customHeight="1">
      <c r="C309" s="229"/>
    </row>
    <row r="310" spans="3:3" ht="36.75" customHeight="1">
      <c r="C310" s="229"/>
    </row>
    <row r="311" spans="3:3" ht="36.75" customHeight="1">
      <c r="C311" s="229"/>
    </row>
    <row r="312" spans="3:3" ht="36.75" customHeight="1">
      <c r="C312" s="229"/>
    </row>
    <row r="313" spans="3:3" ht="36.75" customHeight="1">
      <c r="C313" s="229"/>
    </row>
    <row r="314" spans="3:3" ht="36.75" customHeight="1">
      <c r="C314" s="229"/>
    </row>
    <row r="315" spans="3:3" ht="36.75" customHeight="1">
      <c r="C315" s="229"/>
    </row>
    <row r="316" spans="3:3" ht="36.75" customHeight="1">
      <c r="C316" s="229"/>
    </row>
    <row r="317" spans="3:3" ht="36.75" customHeight="1">
      <c r="C317" s="229"/>
    </row>
    <row r="318" spans="3:3" ht="36.75" customHeight="1">
      <c r="C318" s="229"/>
    </row>
    <row r="319" spans="3:3" ht="36.75" customHeight="1">
      <c r="C319" s="229"/>
    </row>
    <row r="320" spans="3:3" ht="36.75" customHeight="1">
      <c r="C320" s="229"/>
    </row>
    <row r="321" spans="3:3" ht="36.75" customHeight="1">
      <c r="C321" s="229"/>
    </row>
    <row r="322" spans="3:3" ht="36.75" customHeight="1">
      <c r="C322" s="229"/>
    </row>
    <row r="323" spans="3:3" ht="36.75" customHeight="1">
      <c r="C323" s="229"/>
    </row>
    <row r="324" spans="3:3" ht="36.75" customHeight="1">
      <c r="C324" s="229"/>
    </row>
    <row r="325" spans="3:3" ht="36.75" customHeight="1">
      <c r="C325" s="229"/>
    </row>
    <row r="326" spans="3:3" ht="36.75" customHeight="1">
      <c r="C326" s="229"/>
    </row>
    <row r="327" spans="3:3" ht="36.75" customHeight="1">
      <c r="C327" s="229"/>
    </row>
    <row r="328" spans="3:3" ht="36.75" customHeight="1">
      <c r="C328" s="229"/>
    </row>
    <row r="329" spans="3:3" ht="36.75" customHeight="1">
      <c r="C329" s="229"/>
    </row>
    <row r="330" spans="3:3" ht="36.75" customHeight="1">
      <c r="C330" s="229"/>
    </row>
    <row r="331" spans="3:3" ht="36.75" customHeight="1">
      <c r="C331" s="229"/>
    </row>
    <row r="332" spans="3:3" ht="36.75" customHeight="1">
      <c r="C332" s="229"/>
    </row>
    <row r="333" spans="3:3" ht="36.75" customHeight="1">
      <c r="C333" s="229"/>
    </row>
    <row r="334" spans="3:3" ht="36.75" customHeight="1">
      <c r="C334" s="229"/>
    </row>
    <row r="335" spans="3:3" ht="36.75" customHeight="1">
      <c r="C335" s="229"/>
    </row>
    <row r="336" spans="3:3" ht="36.75" customHeight="1">
      <c r="C336" s="229"/>
    </row>
    <row r="337" spans="3:3" ht="36.75" customHeight="1">
      <c r="C337" s="229"/>
    </row>
    <row r="338" spans="3:3" ht="36.75" customHeight="1">
      <c r="C338" s="229"/>
    </row>
    <row r="339" spans="3:3" ht="36.75" customHeight="1">
      <c r="C339" s="229"/>
    </row>
    <row r="340" spans="3:3" ht="36.75" customHeight="1">
      <c r="C340" s="229"/>
    </row>
    <row r="341" spans="3:3" ht="36.75" customHeight="1">
      <c r="C341" s="229"/>
    </row>
    <row r="342" spans="3:3" ht="36.75" customHeight="1">
      <c r="C342" s="229"/>
    </row>
    <row r="343" spans="3:3" ht="36.75" customHeight="1">
      <c r="C343" s="229"/>
    </row>
    <row r="344" spans="3:3" ht="36.75" customHeight="1">
      <c r="C344" s="229"/>
    </row>
    <row r="345" spans="3:3" ht="36.75" customHeight="1">
      <c r="C345" s="229"/>
    </row>
    <row r="346" spans="3:3" ht="36.75" customHeight="1">
      <c r="C346" s="229"/>
    </row>
    <row r="347" spans="3:3" ht="36.75" customHeight="1">
      <c r="C347" s="229"/>
    </row>
    <row r="348" spans="3:3" ht="36.75" customHeight="1">
      <c r="C348" s="229"/>
    </row>
    <row r="349" spans="3:3" ht="36.75" customHeight="1">
      <c r="C349" s="229"/>
    </row>
    <row r="350" spans="3:3" ht="36.75" customHeight="1">
      <c r="C350" s="229"/>
    </row>
    <row r="351" spans="3:3" ht="36.75" customHeight="1">
      <c r="C351" s="229"/>
    </row>
    <row r="352" spans="3:3" ht="36.75" customHeight="1">
      <c r="C352" s="229"/>
    </row>
    <row r="353" spans="3:3" ht="36.75" customHeight="1">
      <c r="C353" s="229"/>
    </row>
    <row r="354" spans="3:3" ht="36.75" customHeight="1">
      <c r="C354" s="229"/>
    </row>
    <row r="355" spans="3:3" ht="36.75" customHeight="1">
      <c r="C355" s="229"/>
    </row>
    <row r="356" spans="3:3" ht="36.75" customHeight="1">
      <c r="C356" s="229"/>
    </row>
    <row r="357" spans="3:3" ht="36.75" customHeight="1">
      <c r="C357" s="229"/>
    </row>
    <row r="358" spans="3:3" ht="36.75" customHeight="1">
      <c r="C358" s="229"/>
    </row>
    <row r="359" spans="3:3" ht="36.75" customHeight="1">
      <c r="C359" s="229"/>
    </row>
    <row r="360" spans="3:3" ht="36.75" customHeight="1">
      <c r="C360" s="229"/>
    </row>
    <row r="361" spans="3:3" ht="36.75" customHeight="1">
      <c r="C361" s="229"/>
    </row>
    <row r="362" spans="3:3" ht="36.75" customHeight="1">
      <c r="C362" s="229"/>
    </row>
    <row r="363" spans="3:3" ht="36.75" customHeight="1">
      <c r="C363" s="229"/>
    </row>
    <row r="364" spans="3:3" ht="36.75" customHeight="1">
      <c r="C364" s="229"/>
    </row>
    <row r="365" spans="3:3" ht="36.75" customHeight="1">
      <c r="C365" s="229"/>
    </row>
    <row r="366" spans="3:3" ht="36.75" customHeight="1">
      <c r="C366" s="229"/>
    </row>
    <row r="367" spans="3:3" ht="36.75" customHeight="1">
      <c r="C367" s="229"/>
    </row>
    <row r="368" spans="3:3" ht="36.75" customHeight="1">
      <c r="C368" s="229"/>
    </row>
    <row r="369" spans="3:3" ht="36.75" customHeight="1">
      <c r="C369" s="229"/>
    </row>
    <row r="370" spans="3:3" ht="36.75" customHeight="1">
      <c r="C370" s="229"/>
    </row>
    <row r="371" spans="3:3" ht="36.75" customHeight="1">
      <c r="C371" s="229"/>
    </row>
    <row r="372" spans="3:3" ht="36.75" customHeight="1">
      <c r="C372" s="229"/>
    </row>
    <row r="373" spans="3:3" ht="36.75" customHeight="1">
      <c r="C373" s="229"/>
    </row>
    <row r="374" spans="3:3" ht="36.75" customHeight="1">
      <c r="C374" s="229"/>
    </row>
    <row r="375" spans="3:3" ht="36.75" customHeight="1">
      <c r="C375" s="229"/>
    </row>
    <row r="376" spans="3:3" ht="36.75" customHeight="1">
      <c r="C376" s="229"/>
    </row>
    <row r="377" spans="3:3" ht="36.75" customHeight="1">
      <c r="C377" s="229"/>
    </row>
    <row r="378" spans="3:3" ht="36.75" customHeight="1">
      <c r="C378" s="229"/>
    </row>
    <row r="379" spans="3:3" ht="36.75" customHeight="1">
      <c r="C379" s="229"/>
    </row>
    <row r="380" spans="3:3" ht="36.75" customHeight="1">
      <c r="C380" s="229"/>
    </row>
    <row r="381" spans="3:3" ht="36.75" customHeight="1">
      <c r="C381" s="229"/>
    </row>
    <row r="382" spans="3:3" ht="36.75" customHeight="1">
      <c r="C382" s="229"/>
    </row>
    <row r="383" spans="3:3" ht="36.75" customHeight="1">
      <c r="C383" s="229"/>
    </row>
    <row r="384" spans="3:3" ht="36.75" customHeight="1">
      <c r="C384" s="229"/>
    </row>
    <row r="385" spans="3:3" ht="36.75" customHeight="1">
      <c r="C385" s="229"/>
    </row>
    <row r="386" spans="3:3" ht="36.75" customHeight="1">
      <c r="C386" s="229"/>
    </row>
    <row r="387" spans="3:3" ht="36.75" customHeight="1">
      <c r="C387" s="229"/>
    </row>
    <row r="388" spans="3:3" ht="36.75" customHeight="1">
      <c r="C388" s="229"/>
    </row>
    <row r="389" spans="3:3" ht="36.75" customHeight="1">
      <c r="C389" s="229"/>
    </row>
    <row r="390" spans="3:3" ht="36.75" customHeight="1">
      <c r="C390" s="229"/>
    </row>
    <row r="391" spans="3:3" ht="36.75" customHeight="1">
      <c r="C391" s="229"/>
    </row>
    <row r="392" spans="3:3" ht="36.75" customHeight="1">
      <c r="C392" s="229"/>
    </row>
    <row r="393" spans="3:3" ht="36.75" customHeight="1">
      <c r="C393" s="229"/>
    </row>
    <row r="394" spans="3:3" ht="36.75" customHeight="1">
      <c r="C394" s="229"/>
    </row>
    <row r="395" spans="3:3" ht="36.75" customHeight="1">
      <c r="C395" s="229"/>
    </row>
    <row r="396" spans="3:3" ht="36.75" customHeight="1">
      <c r="C396" s="229"/>
    </row>
    <row r="397" spans="3:3" ht="36.75" customHeight="1">
      <c r="C397" s="229"/>
    </row>
    <row r="398" spans="3:3" ht="36.75" customHeight="1">
      <c r="C398" s="229"/>
    </row>
    <row r="399" spans="3:3" ht="36.75" customHeight="1">
      <c r="C399" s="229"/>
    </row>
    <row r="400" spans="3:3" ht="36.75" customHeight="1">
      <c r="C400" s="229"/>
    </row>
    <row r="401" spans="3:3" ht="36.75" customHeight="1">
      <c r="C401" s="229"/>
    </row>
    <row r="402" spans="3:3" ht="36.75" customHeight="1">
      <c r="C402" s="229"/>
    </row>
    <row r="403" spans="3:3" ht="36.75" customHeight="1">
      <c r="C403" s="229"/>
    </row>
    <row r="404" spans="3:3" ht="36.75" customHeight="1">
      <c r="C404" s="229"/>
    </row>
    <row r="405" spans="3:3" ht="36.75" customHeight="1">
      <c r="C405" s="229"/>
    </row>
    <row r="406" spans="3:3" ht="36.75" customHeight="1">
      <c r="C406" s="229"/>
    </row>
    <row r="407" spans="3:3" ht="36.75" customHeight="1">
      <c r="C407" s="229"/>
    </row>
    <row r="408" spans="3:3" ht="36.75" customHeight="1">
      <c r="C408" s="229"/>
    </row>
    <row r="409" spans="3:3" ht="36.75" customHeight="1">
      <c r="C409" s="229"/>
    </row>
    <row r="410" spans="3:3" ht="36.75" customHeight="1">
      <c r="C410" s="229"/>
    </row>
    <row r="411" spans="3:3" ht="36.75" customHeight="1">
      <c r="C411" s="229"/>
    </row>
    <row r="412" spans="3:3" ht="36.75" customHeight="1">
      <c r="C412" s="229"/>
    </row>
    <row r="413" spans="3:3" ht="36.75" customHeight="1">
      <c r="C413" s="229"/>
    </row>
    <row r="414" spans="3:3" ht="36.75" customHeight="1">
      <c r="C414" s="229"/>
    </row>
    <row r="415" spans="3:3" ht="36.75" customHeight="1">
      <c r="C415" s="229"/>
    </row>
    <row r="416" spans="3:3" ht="36.75" customHeight="1">
      <c r="C416" s="229"/>
    </row>
    <row r="417" spans="3:3" ht="36.75" customHeight="1">
      <c r="C417" s="229"/>
    </row>
    <row r="418" spans="3:3" ht="36.75" customHeight="1">
      <c r="C418" s="229"/>
    </row>
    <row r="419" spans="3:3" ht="36.75" customHeight="1">
      <c r="C419" s="229"/>
    </row>
    <row r="420" spans="3:3" ht="36.75" customHeight="1">
      <c r="C420" s="229"/>
    </row>
    <row r="421" spans="3:3" ht="36.75" customHeight="1">
      <c r="C421" s="229"/>
    </row>
    <row r="422" spans="3:3" ht="36.75" customHeight="1">
      <c r="C422" s="229"/>
    </row>
    <row r="423" spans="3:3" ht="36.75" customHeight="1">
      <c r="C423" s="229"/>
    </row>
    <row r="424" spans="3:3" ht="36.75" customHeight="1">
      <c r="C424" s="229"/>
    </row>
    <row r="425" spans="3:3" ht="36.75" customHeight="1">
      <c r="C425" s="229"/>
    </row>
    <row r="426" spans="3:3" ht="36.75" customHeight="1">
      <c r="C426" s="229"/>
    </row>
    <row r="427" spans="3:3" ht="36.75" customHeight="1">
      <c r="C427" s="229"/>
    </row>
    <row r="428" spans="3:3" ht="36.75" customHeight="1">
      <c r="C428" s="229"/>
    </row>
    <row r="429" spans="3:3" ht="36.75" customHeight="1">
      <c r="C429" s="229"/>
    </row>
    <row r="430" spans="3:3" ht="36.75" customHeight="1">
      <c r="C430" s="229"/>
    </row>
    <row r="431" spans="3:3" ht="36.75" customHeight="1">
      <c r="C431" s="229"/>
    </row>
    <row r="432" spans="3:3" ht="36.75" customHeight="1">
      <c r="C432" s="229"/>
    </row>
    <row r="433" spans="3:3" ht="36.75" customHeight="1">
      <c r="C433" s="229"/>
    </row>
    <row r="434" spans="3:3" ht="36.75" customHeight="1">
      <c r="C434" s="229"/>
    </row>
    <row r="435" spans="3:3" ht="36.75" customHeight="1">
      <c r="C435" s="229"/>
    </row>
    <row r="436" spans="3:3" ht="36.75" customHeight="1">
      <c r="C436" s="229"/>
    </row>
    <row r="437" spans="3:3" ht="36.75" customHeight="1">
      <c r="C437" s="229"/>
    </row>
    <row r="438" spans="3:3" ht="36.75" customHeight="1">
      <c r="C438" s="229"/>
    </row>
    <row r="439" spans="3:3" ht="36.75" customHeight="1">
      <c r="C439" s="229"/>
    </row>
    <row r="440" spans="3:3" ht="36.75" customHeight="1">
      <c r="C440" s="229"/>
    </row>
    <row r="441" spans="3:3" ht="36.75" customHeight="1">
      <c r="C441" s="229"/>
    </row>
    <row r="442" spans="3:3" ht="36.75" customHeight="1">
      <c r="C442" s="229"/>
    </row>
    <row r="443" spans="3:3" ht="36.75" customHeight="1">
      <c r="C443" s="229"/>
    </row>
    <row r="444" spans="3:3" ht="36.75" customHeight="1">
      <c r="C444" s="229"/>
    </row>
    <row r="445" spans="3:3" ht="36.75" customHeight="1">
      <c r="C445" s="229"/>
    </row>
    <row r="446" spans="3:3" ht="36.75" customHeight="1">
      <c r="C446" s="229"/>
    </row>
    <row r="447" spans="3:3" ht="36.75" customHeight="1">
      <c r="C447" s="229"/>
    </row>
    <row r="448" spans="3:3" ht="36.75" customHeight="1">
      <c r="C448" s="229"/>
    </row>
    <row r="449" spans="3:3" ht="36.75" customHeight="1">
      <c r="C449" s="229"/>
    </row>
    <row r="450" spans="3:3" ht="36.75" customHeight="1">
      <c r="C450" s="229"/>
    </row>
    <row r="451" spans="3:3" ht="36.75" customHeight="1">
      <c r="C451" s="229"/>
    </row>
    <row r="452" spans="3:3" ht="36.75" customHeight="1">
      <c r="C452" s="229"/>
    </row>
    <row r="453" spans="3:3" ht="36.75" customHeight="1">
      <c r="C453" s="229"/>
    </row>
    <row r="454" spans="3:3" ht="36.75" customHeight="1">
      <c r="C454" s="229"/>
    </row>
    <row r="455" spans="3:3" ht="36.75" customHeight="1">
      <c r="C455" s="229"/>
    </row>
    <row r="456" spans="3:3" ht="36.75" customHeight="1">
      <c r="C456" s="229"/>
    </row>
    <row r="457" spans="3:3" ht="36.75" customHeight="1">
      <c r="C457" s="229"/>
    </row>
    <row r="458" spans="3:3" ht="36.75" customHeight="1">
      <c r="C458" s="229"/>
    </row>
    <row r="459" spans="3:3" ht="36.75" customHeight="1">
      <c r="C459" s="229"/>
    </row>
    <row r="460" spans="3:3" ht="36.75" customHeight="1">
      <c r="C460" s="229"/>
    </row>
    <row r="461" spans="3:3" ht="36.75" customHeight="1">
      <c r="C461" s="229"/>
    </row>
    <row r="462" spans="3:3" ht="36.75" customHeight="1">
      <c r="C462" s="229"/>
    </row>
    <row r="463" spans="3:3" ht="36.75" customHeight="1">
      <c r="C463" s="229"/>
    </row>
    <row r="464" spans="3:3" ht="36.75" customHeight="1">
      <c r="C464" s="229"/>
    </row>
    <row r="465" spans="3:3" ht="36.75" customHeight="1">
      <c r="C465" s="229"/>
    </row>
    <row r="466" spans="3:3" ht="36.75" customHeight="1">
      <c r="C466" s="229"/>
    </row>
    <row r="467" spans="3:3" ht="36.75" customHeight="1">
      <c r="C467" s="229"/>
    </row>
    <row r="468" spans="3:3" ht="36.75" customHeight="1">
      <c r="C468" s="229"/>
    </row>
    <row r="469" spans="3:3" ht="36.75" customHeight="1">
      <c r="C469" s="229"/>
    </row>
    <row r="470" spans="3:3" ht="36.75" customHeight="1">
      <c r="C470" s="229"/>
    </row>
    <row r="471" spans="3:3" ht="36.75" customHeight="1">
      <c r="C471" s="229"/>
    </row>
    <row r="472" spans="3:3" ht="36.75" customHeight="1">
      <c r="C472" s="229"/>
    </row>
    <row r="473" spans="3:3" ht="36.75" customHeight="1">
      <c r="C473" s="229"/>
    </row>
    <row r="474" spans="3:3" ht="36.75" customHeight="1">
      <c r="C474" s="229"/>
    </row>
    <row r="475" spans="3:3" ht="36.75" customHeight="1">
      <c r="C475" s="229"/>
    </row>
    <row r="476" spans="3:3" ht="36.75" customHeight="1">
      <c r="C476" s="229"/>
    </row>
    <row r="477" spans="3:3" ht="36.75" customHeight="1">
      <c r="C477" s="229"/>
    </row>
    <row r="478" spans="3:3" ht="36.75" customHeight="1">
      <c r="C478" s="229"/>
    </row>
    <row r="479" spans="3:3" ht="36.75" customHeight="1">
      <c r="C479" s="229"/>
    </row>
    <row r="480" spans="3:3" ht="36.75" customHeight="1">
      <c r="C480" s="229"/>
    </row>
    <row r="481" spans="3:3" ht="36.75" customHeight="1">
      <c r="C481" s="229"/>
    </row>
    <row r="482" spans="3:3" ht="36.75" customHeight="1">
      <c r="C482" s="229"/>
    </row>
    <row r="483" spans="3:3" ht="36.75" customHeight="1">
      <c r="C483" s="229"/>
    </row>
    <row r="484" spans="3:3" ht="36.75" customHeight="1">
      <c r="C484" s="229"/>
    </row>
    <row r="485" spans="3:3" ht="36.75" customHeight="1">
      <c r="C485" s="229"/>
    </row>
    <row r="486" spans="3:3" ht="36.75" customHeight="1">
      <c r="C486" s="229"/>
    </row>
    <row r="487" spans="3:3" ht="36.75" customHeight="1">
      <c r="C487" s="229"/>
    </row>
    <row r="488" spans="3:3" ht="36.75" customHeight="1">
      <c r="C488" s="229"/>
    </row>
    <row r="489" spans="3:3" ht="36.75" customHeight="1">
      <c r="C489" s="229"/>
    </row>
    <row r="490" spans="3:3" ht="36.75" customHeight="1">
      <c r="C490" s="229"/>
    </row>
    <row r="491" spans="3:3" ht="36.75" customHeight="1">
      <c r="C491" s="229"/>
    </row>
    <row r="492" spans="3:3" ht="36.75" customHeight="1">
      <c r="C492" s="229"/>
    </row>
    <row r="493" spans="3:3" ht="36.75" customHeight="1">
      <c r="C493" s="229"/>
    </row>
    <row r="494" spans="3:3" ht="36.75" customHeight="1">
      <c r="C494" s="229"/>
    </row>
    <row r="495" spans="3:3" ht="36.75" customHeight="1">
      <c r="C495" s="229"/>
    </row>
    <row r="496" spans="3:3" ht="36.75" customHeight="1">
      <c r="C496" s="229"/>
    </row>
    <row r="497" spans="3:3" ht="36.75" customHeight="1">
      <c r="C497" s="229"/>
    </row>
    <row r="498" spans="3:3" ht="36.75" customHeight="1">
      <c r="C498" s="229"/>
    </row>
    <row r="499" spans="3:3" ht="36.75" customHeight="1">
      <c r="C499" s="229"/>
    </row>
    <row r="500" spans="3:3" ht="36.75" customHeight="1">
      <c r="C500" s="229"/>
    </row>
    <row r="501" spans="3:3" ht="36.75" customHeight="1">
      <c r="C501" s="229"/>
    </row>
    <row r="502" spans="3:3" ht="36.75" customHeight="1">
      <c r="C502" s="229"/>
    </row>
    <row r="503" spans="3:3" ht="36.75" customHeight="1">
      <c r="C503" s="229"/>
    </row>
    <row r="504" spans="3:3" ht="36.75" customHeight="1">
      <c r="C504" s="229"/>
    </row>
    <row r="505" spans="3:3" ht="36.75" customHeight="1">
      <c r="C505" s="229"/>
    </row>
    <row r="506" spans="3:3" ht="36.75" customHeight="1">
      <c r="C506" s="229"/>
    </row>
    <row r="507" spans="3:3" ht="36.75" customHeight="1">
      <c r="C507" s="229"/>
    </row>
    <row r="508" spans="3:3" ht="36.75" customHeight="1">
      <c r="C508" s="229"/>
    </row>
    <row r="509" spans="3:3" ht="36.75" customHeight="1">
      <c r="C509" s="229"/>
    </row>
    <row r="510" spans="3:3" ht="36.75" customHeight="1">
      <c r="C510" s="229"/>
    </row>
    <row r="511" spans="3:3" ht="36.75" customHeight="1">
      <c r="C511" s="229"/>
    </row>
    <row r="512" spans="3:3" ht="36.75" customHeight="1">
      <c r="C512" s="229"/>
    </row>
    <row r="513" spans="3:3" ht="36.75" customHeight="1">
      <c r="C513" s="229"/>
    </row>
    <row r="514" spans="3:3" ht="36.75" customHeight="1">
      <c r="C514" s="229"/>
    </row>
    <row r="515" spans="3:3" ht="36.75" customHeight="1">
      <c r="C515" s="229"/>
    </row>
    <row r="516" spans="3:3" ht="36.75" customHeight="1">
      <c r="C516" s="229"/>
    </row>
    <row r="517" spans="3:3" ht="36.75" customHeight="1">
      <c r="C517" s="229"/>
    </row>
    <row r="518" spans="3:3" ht="36.75" customHeight="1">
      <c r="C518" s="229"/>
    </row>
    <row r="519" spans="3:3" ht="36.75" customHeight="1">
      <c r="C519" s="229"/>
    </row>
    <row r="520" spans="3:3" ht="36.75" customHeight="1">
      <c r="C520" s="229"/>
    </row>
    <row r="521" spans="3:3" ht="36.75" customHeight="1">
      <c r="C521" s="229"/>
    </row>
    <row r="522" spans="3:3" ht="36.75" customHeight="1">
      <c r="C522" s="229"/>
    </row>
    <row r="523" spans="3:3" ht="36.75" customHeight="1">
      <c r="C523" s="229"/>
    </row>
    <row r="524" spans="3:3" ht="36.75" customHeight="1">
      <c r="C524" s="229"/>
    </row>
    <row r="525" spans="3:3" ht="36.75" customHeight="1">
      <c r="C525" s="229"/>
    </row>
    <row r="526" spans="3:3" ht="36.75" customHeight="1">
      <c r="C526" s="229"/>
    </row>
    <row r="527" spans="3:3" ht="36.75" customHeight="1">
      <c r="C527" s="229"/>
    </row>
    <row r="528" spans="3:3" ht="36.75" customHeight="1">
      <c r="C528" s="229"/>
    </row>
    <row r="529" spans="3:3" ht="36.75" customHeight="1">
      <c r="C529" s="229"/>
    </row>
    <row r="530" spans="3:3" ht="36.75" customHeight="1">
      <c r="C530" s="229"/>
    </row>
    <row r="531" spans="3:3" ht="36.75" customHeight="1">
      <c r="C531" s="229"/>
    </row>
    <row r="532" spans="3:3" ht="36.75" customHeight="1">
      <c r="C532" s="229"/>
    </row>
    <row r="533" spans="3:3" ht="36.75" customHeight="1">
      <c r="C533" s="229"/>
    </row>
    <row r="534" spans="3:3" ht="36.75" customHeight="1">
      <c r="C534" s="229"/>
    </row>
    <row r="535" spans="3:3" ht="36.75" customHeight="1">
      <c r="C535" s="229"/>
    </row>
    <row r="536" spans="3:3" ht="36.75" customHeight="1">
      <c r="C536" s="229"/>
    </row>
    <row r="537" spans="3:3" ht="36.75" customHeight="1">
      <c r="C537" s="229"/>
    </row>
    <row r="538" spans="3:3" ht="36.75" customHeight="1">
      <c r="C538" s="229"/>
    </row>
    <row r="539" spans="3:3" ht="36.75" customHeight="1">
      <c r="C539" s="229"/>
    </row>
    <row r="540" spans="3:3" ht="36.75" customHeight="1">
      <c r="C540" s="229"/>
    </row>
    <row r="541" spans="3:3" ht="36.75" customHeight="1">
      <c r="C541" s="229"/>
    </row>
    <row r="542" spans="3:3" ht="36.75" customHeight="1">
      <c r="C542" s="229"/>
    </row>
    <row r="543" spans="3:3" ht="36.75" customHeight="1">
      <c r="C543" s="229"/>
    </row>
    <row r="544" spans="3:3" ht="36.75" customHeight="1">
      <c r="C544" s="229"/>
    </row>
    <row r="545" spans="3:3" ht="36.75" customHeight="1">
      <c r="C545" s="229"/>
    </row>
    <row r="546" spans="3:3" ht="36.75" customHeight="1">
      <c r="C546" s="229"/>
    </row>
    <row r="547" spans="3:3" ht="36.75" customHeight="1">
      <c r="C547" s="229"/>
    </row>
    <row r="548" spans="3:3" ht="36.75" customHeight="1">
      <c r="C548" s="229"/>
    </row>
    <row r="549" spans="3:3" ht="36.75" customHeight="1">
      <c r="C549" s="229"/>
    </row>
    <row r="550" spans="3:3" ht="36.75" customHeight="1">
      <c r="C550" s="229"/>
    </row>
    <row r="551" spans="3:3" ht="36.75" customHeight="1">
      <c r="C551" s="229"/>
    </row>
    <row r="552" spans="3:3" ht="36.75" customHeight="1">
      <c r="C552" s="229"/>
    </row>
    <row r="553" spans="3:3" ht="36.75" customHeight="1">
      <c r="C553" s="229"/>
    </row>
    <row r="554" spans="3:3" ht="36.75" customHeight="1">
      <c r="C554" s="229"/>
    </row>
    <row r="555" spans="3:3" ht="36.75" customHeight="1">
      <c r="C555" s="229"/>
    </row>
    <row r="556" spans="3:3" ht="36.75" customHeight="1">
      <c r="C556" s="229"/>
    </row>
    <row r="557" spans="3:3" ht="36.75" customHeight="1">
      <c r="C557" s="229"/>
    </row>
    <row r="558" spans="3:3" ht="36.75" customHeight="1">
      <c r="C558" s="229"/>
    </row>
    <row r="559" spans="3:3" ht="36.75" customHeight="1">
      <c r="C559" s="229"/>
    </row>
    <row r="560" spans="3:3" ht="36.75" customHeight="1">
      <c r="C560" s="229"/>
    </row>
    <row r="561" spans="3:3" ht="36.75" customHeight="1">
      <c r="C561" s="229"/>
    </row>
    <row r="562" spans="3:3" ht="36.75" customHeight="1">
      <c r="C562" s="229"/>
    </row>
    <row r="563" spans="3:3" ht="36.75" customHeight="1">
      <c r="C563" s="229"/>
    </row>
    <row r="564" spans="3:3" ht="36.75" customHeight="1">
      <c r="C564" s="229"/>
    </row>
    <row r="565" spans="3:3" ht="36.75" customHeight="1">
      <c r="C565" s="229"/>
    </row>
    <row r="566" spans="3:3" ht="36.75" customHeight="1">
      <c r="C566" s="229"/>
    </row>
    <row r="567" spans="3:3" ht="36.75" customHeight="1">
      <c r="C567" s="229"/>
    </row>
    <row r="568" spans="3:3" ht="36.75" customHeight="1">
      <c r="C568" s="229"/>
    </row>
    <row r="569" spans="3:3" ht="36.75" customHeight="1">
      <c r="C569" s="229"/>
    </row>
    <row r="570" spans="3:3" ht="36.75" customHeight="1">
      <c r="C570" s="229"/>
    </row>
    <row r="571" spans="3:3" ht="36.75" customHeight="1">
      <c r="C571" s="229"/>
    </row>
    <row r="572" spans="3:3" ht="36.75" customHeight="1">
      <c r="C572" s="229"/>
    </row>
    <row r="573" spans="3:3" ht="36.75" customHeight="1">
      <c r="C573" s="229"/>
    </row>
    <row r="574" spans="3:3" ht="36.75" customHeight="1">
      <c r="C574" s="229"/>
    </row>
    <row r="575" spans="3:3" ht="36.75" customHeight="1">
      <c r="C575" s="229"/>
    </row>
    <row r="576" spans="3:3" ht="36.75" customHeight="1">
      <c r="C576" s="229"/>
    </row>
    <row r="577" spans="3:3" ht="36.75" customHeight="1">
      <c r="C577" s="229"/>
    </row>
    <row r="578" spans="3:3" ht="36.75" customHeight="1">
      <c r="C578" s="229"/>
    </row>
    <row r="579" spans="3:3" ht="36.75" customHeight="1">
      <c r="C579" s="229"/>
    </row>
    <row r="580" spans="3:3" ht="36.75" customHeight="1">
      <c r="C580" s="229"/>
    </row>
    <row r="581" spans="3:3" ht="36.75" customHeight="1">
      <c r="C581" s="229"/>
    </row>
    <row r="582" spans="3:3" ht="36.75" customHeight="1">
      <c r="C582" s="229"/>
    </row>
    <row r="583" spans="3:3" ht="36.75" customHeight="1">
      <c r="C583" s="229"/>
    </row>
    <row r="584" spans="3:3" ht="36.75" customHeight="1">
      <c r="C584" s="229"/>
    </row>
    <row r="585" spans="3:3" ht="36.75" customHeight="1">
      <c r="C585" s="229"/>
    </row>
    <row r="586" spans="3:3" ht="36.75" customHeight="1">
      <c r="C586" s="229"/>
    </row>
    <row r="587" spans="3:3" ht="36.75" customHeight="1">
      <c r="C587" s="229"/>
    </row>
    <row r="588" spans="3:3" ht="36.75" customHeight="1">
      <c r="C588" s="229"/>
    </row>
    <row r="589" spans="3:3" ht="36.75" customHeight="1">
      <c r="C589" s="229"/>
    </row>
    <row r="590" spans="3:3" ht="36.75" customHeight="1">
      <c r="C590" s="229"/>
    </row>
    <row r="591" spans="3:3" ht="36.75" customHeight="1">
      <c r="C591" s="229"/>
    </row>
    <row r="592" spans="3:3" ht="36.75" customHeight="1">
      <c r="C592" s="229"/>
    </row>
    <row r="593" spans="3:3" ht="36.75" customHeight="1">
      <c r="C593" s="229"/>
    </row>
    <row r="594" spans="3:3" ht="36.75" customHeight="1">
      <c r="C594" s="229"/>
    </row>
    <row r="595" spans="3:3" ht="36.75" customHeight="1">
      <c r="C595" s="229"/>
    </row>
    <row r="596" spans="3:3" ht="36.75" customHeight="1">
      <c r="C596" s="229"/>
    </row>
    <row r="597" spans="3:3" ht="36.75" customHeight="1">
      <c r="C597" s="229"/>
    </row>
    <row r="598" spans="3:3" ht="36.75" customHeight="1">
      <c r="C598" s="229"/>
    </row>
    <row r="599" spans="3:3" ht="36.75" customHeight="1">
      <c r="C599" s="229"/>
    </row>
    <row r="600" spans="3:3" ht="36.75" customHeight="1">
      <c r="C600" s="229"/>
    </row>
    <row r="601" spans="3:3" ht="36.75" customHeight="1">
      <c r="C601" s="229"/>
    </row>
    <row r="602" spans="3:3" ht="36.75" customHeight="1">
      <c r="C602" s="229"/>
    </row>
    <row r="603" spans="3:3" ht="36.75" customHeight="1">
      <c r="C603" s="229"/>
    </row>
    <row r="604" spans="3:3" ht="36.75" customHeight="1">
      <c r="C604" s="229"/>
    </row>
    <row r="605" spans="3:3" ht="36.75" customHeight="1">
      <c r="C605" s="229"/>
    </row>
    <row r="606" spans="3:3" ht="36.75" customHeight="1">
      <c r="C606" s="229"/>
    </row>
    <row r="607" spans="3:3" ht="36.75" customHeight="1">
      <c r="C607" s="229"/>
    </row>
    <row r="608" spans="3:3" ht="36.75" customHeight="1">
      <c r="C608" s="229"/>
    </row>
    <row r="609" spans="3:3" ht="36.75" customHeight="1">
      <c r="C609" s="229"/>
    </row>
    <row r="610" spans="3:3" ht="36.75" customHeight="1">
      <c r="C610" s="229"/>
    </row>
    <row r="611" spans="3:3" ht="36.75" customHeight="1">
      <c r="C611" s="229"/>
    </row>
    <row r="612" spans="3:3" ht="36.75" customHeight="1">
      <c r="C612" s="229"/>
    </row>
    <row r="613" spans="3:3" ht="36.75" customHeight="1">
      <c r="C613" s="229"/>
    </row>
    <row r="614" spans="3:3" ht="36.75" customHeight="1">
      <c r="C614" s="229"/>
    </row>
    <row r="615" spans="3:3" ht="36.75" customHeight="1">
      <c r="C615" s="229"/>
    </row>
    <row r="616" spans="3:3" ht="36.75" customHeight="1">
      <c r="C616" s="229"/>
    </row>
    <row r="617" spans="3:3" ht="36.75" customHeight="1">
      <c r="C617" s="229"/>
    </row>
    <row r="618" spans="3:3" ht="36.75" customHeight="1">
      <c r="C618" s="229"/>
    </row>
    <row r="619" spans="3:3" ht="36.75" customHeight="1">
      <c r="C619" s="229"/>
    </row>
    <row r="620" spans="3:3" ht="36.75" customHeight="1">
      <c r="C620" s="229"/>
    </row>
    <row r="621" spans="3:3" ht="36.75" customHeight="1">
      <c r="C621" s="229"/>
    </row>
    <row r="622" spans="3:3" ht="36.75" customHeight="1">
      <c r="C622" s="229"/>
    </row>
    <row r="623" spans="3:3" ht="36.75" customHeight="1">
      <c r="C623" s="229"/>
    </row>
    <row r="624" spans="3:3" ht="36.75" customHeight="1">
      <c r="C624" s="229"/>
    </row>
    <row r="625" spans="3:3" ht="36.75" customHeight="1">
      <c r="C625" s="229"/>
    </row>
    <row r="626" spans="3:3" ht="36.75" customHeight="1">
      <c r="C626" s="229"/>
    </row>
    <row r="627" spans="3:3" ht="36.75" customHeight="1">
      <c r="C627" s="229"/>
    </row>
    <row r="628" spans="3:3" ht="36.75" customHeight="1">
      <c r="C628" s="229"/>
    </row>
    <row r="629" spans="3:3" ht="36.75" customHeight="1">
      <c r="C629" s="229"/>
    </row>
    <row r="630" spans="3:3" ht="36.75" customHeight="1">
      <c r="C630" s="229"/>
    </row>
    <row r="631" spans="3:3" ht="36.75" customHeight="1">
      <c r="C631" s="229"/>
    </row>
    <row r="632" spans="3:3" ht="36.75" customHeight="1">
      <c r="C632" s="229"/>
    </row>
    <row r="633" spans="3:3" ht="36.75" customHeight="1">
      <c r="C633" s="229"/>
    </row>
    <row r="634" spans="3:3" ht="36.75" customHeight="1">
      <c r="C634" s="229"/>
    </row>
    <row r="635" spans="3:3" ht="36.75" customHeight="1">
      <c r="C635" s="229"/>
    </row>
    <row r="636" spans="3:3" ht="36.75" customHeight="1">
      <c r="C636" s="229"/>
    </row>
    <row r="637" spans="3:3" ht="36.75" customHeight="1">
      <c r="C637" s="229"/>
    </row>
    <row r="638" spans="3:3" ht="36.75" customHeight="1">
      <c r="C638" s="229"/>
    </row>
    <row r="639" spans="3:3" ht="36.75" customHeight="1">
      <c r="C639" s="229"/>
    </row>
    <row r="640" spans="3:3" ht="36.75" customHeight="1">
      <c r="C640" s="229"/>
    </row>
    <row r="641" spans="3:3" ht="36.75" customHeight="1">
      <c r="C641" s="229"/>
    </row>
    <row r="642" spans="3:3" ht="36.75" customHeight="1">
      <c r="C642" s="229"/>
    </row>
    <row r="643" spans="3:3" ht="36.75" customHeight="1">
      <c r="C643" s="229"/>
    </row>
    <row r="644" spans="3:3" ht="36.75" customHeight="1">
      <c r="C644" s="229"/>
    </row>
    <row r="645" spans="3:3" ht="36.75" customHeight="1">
      <c r="C645" s="229"/>
    </row>
    <row r="646" spans="3:3" ht="36.75" customHeight="1">
      <c r="C646" s="229"/>
    </row>
    <row r="647" spans="3:3" ht="36.75" customHeight="1">
      <c r="C647" s="229"/>
    </row>
    <row r="648" spans="3:3" ht="36.75" customHeight="1">
      <c r="C648" s="229"/>
    </row>
    <row r="649" spans="3:3" ht="36.75" customHeight="1">
      <c r="C649" s="229"/>
    </row>
    <row r="650" spans="3:3" ht="36.75" customHeight="1">
      <c r="C650" s="229"/>
    </row>
    <row r="651" spans="3:3" ht="36.75" customHeight="1">
      <c r="C651" s="229"/>
    </row>
    <row r="652" spans="3:3" ht="36.75" customHeight="1">
      <c r="C652" s="229"/>
    </row>
    <row r="653" spans="3:3" ht="36.75" customHeight="1">
      <c r="C653" s="229"/>
    </row>
    <row r="654" spans="3:3" ht="36.75" customHeight="1">
      <c r="C654" s="229"/>
    </row>
    <row r="655" spans="3:3" ht="36.75" customHeight="1">
      <c r="C655" s="229"/>
    </row>
    <row r="656" spans="3:3" ht="36.75" customHeight="1">
      <c r="C656" s="229"/>
    </row>
    <row r="657" spans="3:3" ht="36.75" customHeight="1">
      <c r="C657" s="229"/>
    </row>
    <row r="658" spans="3:3" ht="36.75" customHeight="1">
      <c r="C658" s="229"/>
    </row>
    <row r="659" spans="3:3" ht="36.75" customHeight="1">
      <c r="C659" s="229"/>
    </row>
    <row r="660" spans="3:3" ht="36.75" customHeight="1">
      <c r="C660" s="229"/>
    </row>
    <row r="661" spans="3:3" ht="36.75" customHeight="1">
      <c r="C661" s="229"/>
    </row>
    <row r="662" spans="3:3" ht="36.75" customHeight="1">
      <c r="C662" s="229"/>
    </row>
    <row r="663" spans="3:3" ht="36.75" customHeight="1">
      <c r="C663" s="229"/>
    </row>
    <row r="664" spans="3:3" ht="36.75" customHeight="1">
      <c r="C664" s="229"/>
    </row>
    <row r="665" spans="3:3" ht="36.75" customHeight="1">
      <c r="C665" s="229"/>
    </row>
    <row r="666" spans="3:3" ht="36.75" customHeight="1">
      <c r="C666" s="229"/>
    </row>
    <row r="667" spans="3:3" ht="36.75" customHeight="1">
      <c r="C667" s="229"/>
    </row>
    <row r="668" spans="3:3" ht="36.75" customHeight="1">
      <c r="C668" s="229"/>
    </row>
    <row r="669" spans="3:3" ht="36.75" customHeight="1">
      <c r="C669" s="229"/>
    </row>
    <row r="670" spans="3:3" ht="36.75" customHeight="1">
      <c r="C670" s="229"/>
    </row>
    <row r="671" spans="3:3" ht="36.75" customHeight="1">
      <c r="C671" s="229"/>
    </row>
    <row r="672" spans="3:3" ht="36.75" customHeight="1">
      <c r="C672" s="229"/>
    </row>
    <row r="673" spans="3:3" ht="36.75" customHeight="1">
      <c r="C673" s="229"/>
    </row>
    <row r="674" spans="3:3" ht="36.75" customHeight="1">
      <c r="C674" s="229"/>
    </row>
    <row r="675" spans="3:3" ht="36.75" customHeight="1">
      <c r="C675" s="229"/>
    </row>
    <row r="676" spans="3:3" ht="36.75" customHeight="1">
      <c r="C676" s="229"/>
    </row>
    <row r="677" spans="3:3" ht="36.75" customHeight="1">
      <c r="C677" s="229"/>
    </row>
    <row r="678" spans="3:3" ht="36.75" customHeight="1">
      <c r="C678" s="229"/>
    </row>
    <row r="679" spans="3:3" ht="36.75" customHeight="1">
      <c r="C679" s="229"/>
    </row>
    <row r="680" spans="3:3" ht="36.75" customHeight="1">
      <c r="C680" s="229"/>
    </row>
    <row r="681" spans="3:3" ht="36.75" customHeight="1">
      <c r="C681" s="229"/>
    </row>
    <row r="682" spans="3:3" ht="36.75" customHeight="1">
      <c r="C682" s="229"/>
    </row>
    <row r="683" spans="3:3" ht="36.75" customHeight="1">
      <c r="C683" s="229"/>
    </row>
    <row r="684" spans="3:3" ht="36.75" customHeight="1">
      <c r="C684" s="229"/>
    </row>
    <row r="685" spans="3:3" ht="36.75" customHeight="1">
      <c r="C685" s="229"/>
    </row>
    <row r="686" spans="3:3" ht="36.75" customHeight="1">
      <c r="C686" s="229"/>
    </row>
    <row r="687" spans="3:3" ht="36.75" customHeight="1">
      <c r="C687" s="229"/>
    </row>
    <row r="688" spans="3:3" ht="36.75" customHeight="1">
      <c r="C688" s="229"/>
    </row>
    <row r="689" spans="3:3" ht="36.75" customHeight="1">
      <c r="C689" s="229"/>
    </row>
    <row r="690" spans="3:3" ht="36.75" customHeight="1">
      <c r="C690" s="229"/>
    </row>
    <row r="691" spans="3:3" ht="36.75" customHeight="1">
      <c r="C691" s="229"/>
    </row>
    <row r="692" spans="3:3" ht="36.75" customHeight="1">
      <c r="C692" s="229"/>
    </row>
    <row r="693" spans="3:3" ht="36.75" customHeight="1">
      <c r="C693" s="229"/>
    </row>
    <row r="694" spans="3:3" ht="36.75" customHeight="1">
      <c r="C694" s="229"/>
    </row>
    <row r="695" spans="3:3" ht="36.75" customHeight="1">
      <c r="C695" s="229"/>
    </row>
    <row r="696" spans="3:3" ht="36.75" customHeight="1">
      <c r="C696" s="229"/>
    </row>
    <row r="697" spans="3:3" ht="36.75" customHeight="1">
      <c r="C697" s="229"/>
    </row>
    <row r="698" spans="3:3" ht="36.75" customHeight="1">
      <c r="C698" s="229"/>
    </row>
    <row r="699" spans="3:3" ht="36.75" customHeight="1">
      <c r="C699" s="229"/>
    </row>
    <row r="700" spans="3:3" ht="36.75" customHeight="1">
      <c r="C700" s="229"/>
    </row>
    <row r="701" spans="3:3" ht="36.75" customHeight="1">
      <c r="C701" s="229"/>
    </row>
    <row r="702" spans="3:3" ht="36.75" customHeight="1">
      <c r="C702" s="229"/>
    </row>
    <row r="703" spans="3:3" ht="36.75" customHeight="1">
      <c r="C703" s="229"/>
    </row>
    <row r="704" spans="3:3" ht="36.75" customHeight="1">
      <c r="C704" s="229"/>
    </row>
    <row r="705" spans="3:3" ht="36.75" customHeight="1">
      <c r="C705" s="229"/>
    </row>
    <row r="706" spans="3:3" ht="36.75" customHeight="1">
      <c r="C706" s="229"/>
    </row>
    <row r="707" spans="3:3" ht="36.75" customHeight="1">
      <c r="C707" s="229"/>
    </row>
    <row r="708" spans="3:3" ht="36.75" customHeight="1">
      <c r="C708" s="229"/>
    </row>
    <row r="709" spans="3:3" ht="36.75" customHeight="1">
      <c r="C709" s="229"/>
    </row>
    <row r="710" spans="3:3" ht="36.75" customHeight="1">
      <c r="C710" s="229"/>
    </row>
    <row r="711" spans="3:3" ht="36.75" customHeight="1">
      <c r="C711" s="229"/>
    </row>
    <row r="712" spans="3:3" ht="36.75" customHeight="1">
      <c r="C712" s="229"/>
    </row>
    <row r="713" spans="3:3" ht="36.75" customHeight="1">
      <c r="C713" s="229"/>
    </row>
    <row r="714" spans="3:3" ht="36.75" customHeight="1">
      <c r="C714" s="229"/>
    </row>
    <row r="715" spans="3:3" ht="36.75" customHeight="1">
      <c r="C715" s="229"/>
    </row>
    <row r="716" spans="3:3" ht="36.75" customHeight="1">
      <c r="C716" s="229"/>
    </row>
    <row r="717" spans="3:3" ht="36.75" customHeight="1">
      <c r="C717" s="229"/>
    </row>
    <row r="718" spans="3:3" ht="36.75" customHeight="1">
      <c r="C718" s="229"/>
    </row>
    <row r="719" spans="3:3" ht="36.75" customHeight="1">
      <c r="C719" s="229"/>
    </row>
    <row r="720" spans="3:3" ht="36.75" customHeight="1">
      <c r="C720" s="229"/>
    </row>
    <row r="721" spans="3:3" ht="36.75" customHeight="1">
      <c r="C721" s="229"/>
    </row>
    <row r="722" spans="3:3" ht="36.75" customHeight="1">
      <c r="C722" s="229"/>
    </row>
    <row r="723" spans="3:3" ht="36.75" customHeight="1">
      <c r="C723" s="229"/>
    </row>
    <row r="724" spans="3:3" ht="36.75" customHeight="1">
      <c r="C724" s="229"/>
    </row>
    <row r="725" spans="3:3" ht="36.75" customHeight="1">
      <c r="C725" s="229"/>
    </row>
    <row r="726" spans="3:3" ht="36.75" customHeight="1">
      <c r="C726" s="229"/>
    </row>
    <row r="727" spans="3:3" ht="36.75" customHeight="1">
      <c r="C727" s="229"/>
    </row>
    <row r="728" spans="3:3" ht="36.75" customHeight="1">
      <c r="C728" s="229"/>
    </row>
    <row r="729" spans="3:3" ht="36.75" customHeight="1">
      <c r="C729" s="229"/>
    </row>
    <row r="730" spans="3:3" ht="36.75" customHeight="1">
      <c r="C730" s="229"/>
    </row>
    <row r="731" spans="3:3" ht="36.75" customHeight="1">
      <c r="C731" s="229"/>
    </row>
    <row r="732" spans="3:3" ht="36.75" customHeight="1">
      <c r="C732" s="229"/>
    </row>
    <row r="733" spans="3:3" ht="36.75" customHeight="1">
      <c r="C733" s="229"/>
    </row>
    <row r="734" spans="3:3" ht="36.75" customHeight="1">
      <c r="C734" s="229"/>
    </row>
    <row r="735" spans="3:3" ht="36.75" customHeight="1">
      <c r="C735" s="229"/>
    </row>
    <row r="736" spans="3:3" ht="36.75" customHeight="1">
      <c r="C736" s="229"/>
    </row>
    <row r="737" spans="3:3" ht="36.75" customHeight="1">
      <c r="C737" s="229"/>
    </row>
    <row r="738" spans="3:3" ht="36.75" customHeight="1">
      <c r="C738" s="229"/>
    </row>
    <row r="739" spans="3:3" ht="36.75" customHeight="1">
      <c r="C739" s="229"/>
    </row>
    <row r="740" spans="3:3" ht="36.75" customHeight="1">
      <c r="C740" s="229"/>
    </row>
    <row r="741" spans="3:3" ht="36.75" customHeight="1">
      <c r="C741" s="229"/>
    </row>
    <row r="742" spans="3:3" ht="36.75" customHeight="1">
      <c r="C742" s="229"/>
    </row>
    <row r="743" spans="3:3" ht="36.75" customHeight="1">
      <c r="C743" s="229"/>
    </row>
    <row r="744" spans="3:3" ht="36.75" customHeight="1">
      <c r="C744" s="229"/>
    </row>
    <row r="745" spans="3:3" ht="36.75" customHeight="1">
      <c r="C745" s="229"/>
    </row>
    <row r="746" spans="3:3" ht="36.75" customHeight="1">
      <c r="C746" s="229"/>
    </row>
    <row r="747" spans="3:3" ht="36.75" customHeight="1">
      <c r="C747" s="229"/>
    </row>
    <row r="748" spans="3:3" ht="36.75" customHeight="1">
      <c r="C748" s="229"/>
    </row>
    <row r="749" spans="3:3" ht="36.75" customHeight="1">
      <c r="C749" s="229"/>
    </row>
    <row r="750" spans="3:3" ht="36.75" customHeight="1">
      <c r="C750" s="229"/>
    </row>
    <row r="751" spans="3:3" ht="36.75" customHeight="1">
      <c r="C751" s="229"/>
    </row>
    <row r="752" spans="3:3" ht="36.75" customHeight="1">
      <c r="C752" s="229"/>
    </row>
    <row r="753" spans="3:3" ht="36.75" customHeight="1">
      <c r="C753" s="229"/>
    </row>
    <row r="754" spans="3:3" ht="36.75" customHeight="1">
      <c r="C754" s="229"/>
    </row>
    <row r="755" spans="3:3" ht="36.75" customHeight="1">
      <c r="C755" s="229"/>
    </row>
    <row r="756" spans="3:3" ht="36.75" customHeight="1">
      <c r="C756" s="229"/>
    </row>
    <row r="757" spans="3:3" ht="36.75" customHeight="1">
      <c r="C757" s="229"/>
    </row>
    <row r="758" spans="3:3" ht="36.75" customHeight="1">
      <c r="C758" s="229"/>
    </row>
    <row r="759" spans="3:3" ht="36.75" customHeight="1">
      <c r="C759" s="229"/>
    </row>
    <row r="760" spans="3:3" ht="36.75" customHeight="1">
      <c r="C760" s="229"/>
    </row>
    <row r="761" spans="3:3" ht="36.75" customHeight="1">
      <c r="C761" s="229"/>
    </row>
    <row r="762" spans="3:3" ht="36.75" customHeight="1">
      <c r="C762" s="229"/>
    </row>
    <row r="763" spans="3:3" ht="36.75" customHeight="1">
      <c r="C763" s="229"/>
    </row>
    <row r="764" spans="3:3" ht="36.75" customHeight="1">
      <c r="C764" s="229"/>
    </row>
    <row r="765" spans="3:3" ht="36.75" customHeight="1">
      <c r="C765" s="229"/>
    </row>
    <row r="766" spans="3:3" ht="36.75" customHeight="1">
      <c r="C766" s="229"/>
    </row>
    <row r="767" spans="3:3" ht="36.75" customHeight="1">
      <c r="C767" s="229"/>
    </row>
    <row r="768" spans="3:3" ht="36.75" customHeight="1">
      <c r="C768" s="229"/>
    </row>
    <row r="769" spans="3:3" ht="36.75" customHeight="1">
      <c r="C769" s="229"/>
    </row>
    <row r="770" spans="3:3" ht="36.75" customHeight="1">
      <c r="C770" s="229"/>
    </row>
    <row r="771" spans="3:3" ht="36.75" customHeight="1">
      <c r="C771" s="229"/>
    </row>
    <row r="772" spans="3:3" ht="36.75" customHeight="1">
      <c r="C772" s="229"/>
    </row>
    <row r="773" spans="3:3" ht="36.75" customHeight="1">
      <c r="C773" s="229"/>
    </row>
    <row r="774" spans="3:3" ht="36.75" customHeight="1">
      <c r="C774" s="229"/>
    </row>
    <row r="775" spans="3:3" ht="36.75" customHeight="1">
      <c r="C775" s="229"/>
    </row>
    <row r="776" spans="3:3" ht="36.75" customHeight="1">
      <c r="C776" s="229"/>
    </row>
    <row r="777" spans="3:3" ht="36.75" customHeight="1">
      <c r="C777" s="229"/>
    </row>
    <row r="778" spans="3:3" ht="36.75" customHeight="1">
      <c r="C778" s="229"/>
    </row>
    <row r="779" spans="3:3" ht="36.75" customHeight="1">
      <c r="C779" s="229"/>
    </row>
    <row r="780" spans="3:3" ht="36.75" customHeight="1">
      <c r="C780" s="229"/>
    </row>
    <row r="781" spans="3:3" ht="36.75" customHeight="1">
      <c r="C781" s="229"/>
    </row>
    <row r="782" spans="3:3" ht="36.75" customHeight="1">
      <c r="C782" s="229"/>
    </row>
    <row r="783" spans="3:3" ht="36.75" customHeight="1">
      <c r="C783" s="229"/>
    </row>
    <row r="784" spans="3:3" ht="36.75" customHeight="1">
      <c r="C784" s="229"/>
    </row>
    <row r="785" spans="3:3" ht="36.75" customHeight="1">
      <c r="C785" s="229"/>
    </row>
    <row r="786" spans="3:3" ht="36.75" customHeight="1">
      <c r="C786" s="229"/>
    </row>
    <row r="787" spans="3:3" ht="36.75" customHeight="1">
      <c r="C787" s="229"/>
    </row>
    <row r="788" spans="3:3" ht="36.75" customHeight="1">
      <c r="C788" s="229"/>
    </row>
    <row r="789" spans="3:3" ht="36.75" customHeight="1">
      <c r="C789" s="229"/>
    </row>
    <row r="790" spans="3:3" ht="36.75" customHeight="1">
      <c r="C790" s="229"/>
    </row>
    <row r="791" spans="3:3" ht="36.75" customHeight="1">
      <c r="C791" s="229"/>
    </row>
    <row r="792" spans="3:3" ht="36.75" customHeight="1">
      <c r="C792" s="229"/>
    </row>
    <row r="793" spans="3:3" ht="36.75" customHeight="1">
      <c r="C793" s="229"/>
    </row>
    <row r="794" spans="3:3" ht="36.75" customHeight="1">
      <c r="C794" s="229"/>
    </row>
    <row r="795" spans="3:3" ht="36.75" customHeight="1">
      <c r="C795" s="229"/>
    </row>
    <row r="796" spans="3:3" ht="36.75" customHeight="1">
      <c r="C796" s="229"/>
    </row>
    <row r="797" spans="3:3" ht="36.75" customHeight="1">
      <c r="C797" s="229"/>
    </row>
    <row r="798" spans="3:3" ht="36.75" customHeight="1">
      <c r="C798" s="229"/>
    </row>
    <row r="799" spans="3:3" ht="36.75" customHeight="1">
      <c r="C799" s="229"/>
    </row>
    <row r="800" spans="3:3" ht="36.75" customHeight="1">
      <c r="C800" s="229"/>
    </row>
    <row r="801" spans="3:3" ht="36.75" customHeight="1">
      <c r="C801" s="229"/>
    </row>
    <row r="802" spans="3:3" ht="36.75" customHeight="1">
      <c r="C802" s="229"/>
    </row>
    <row r="803" spans="3:3" ht="36.75" customHeight="1">
      <c r="C803" s="229"/>
    </row>
    <row r="804" spans="3:3" ht="36.75" customHeight="1">
      <c r="C804" s="229"/>
    </row>
    <row r="805" spans="3:3" ht="36.75" customHeight="1">
      <c r="C805" s="229"/>
    </row>
    <row r="806" spans="3:3" ht="36.75" customHeight="1">
      <c r="C806" s="229"/>
    </row>
    <row r="807" spans="3:3" ht="36.75" customHeight="1">
      <c r="C807" s="229"/>
    </row>
    <row r="808" spans="3:3" ht="36.75" customHeight="1">
      <c r="C808" s="229"/>
    </row>
    <row r="809" spans="3:3" ht="36.75" customHeight="1">
      <c r="C809" s="229"/>
    </row>
    <row r="810" spans="3:3" ht="36.75" customHeight="1">
      <c r="C810" s="229"/>
    </row>
    <row r="811" spans="3:3" ht="36.75" customHeight="1">
      <c r="C811" s="229"/>
    </row>
    <row r="812" spans="3:3" ht="36.75" customHeight="1">
      <c r="C812" s="229"/>
    </row>
    <row r="813" spans="3:3" ht="36.75" customHeight="1">
      <c r="C813" s="229"/>
    </row>
    <row r="814" spans="3:3" ht="36.75" customHeight="1">
      <c r="C814" s="229"/>
    </row>
    <row r="815" spans="3:3" ht="36.75" customHeight="1">
      <c r="C815" s="229"/>
    </row>
    <row r="816" spans="3:3" ht="36.75" customHeight="1">
      <c r="C816" s="229"/>
    </row>
    <row r="817" spans="3:3" ht="36.75" customHeight="1">
      <c r="C817" s="229"/>
    </row>
    <row r="818" spans="3:3" ht="36.75" customHeight="1">
      <c r="C818" s="229"/>
    </row>
    <row r="819" spans="3:3" ht="36.75" customHeight="1">
      <c r="C819" s="229"/>
    </row>
    <row r="820" spans="3:3" ht="36.75" customHeight="1">
      <c r="C820" s="229"/>
    </row>
    <row r="821" spans="3:3" ht="36.75" customHeight="1">
      <c r="C821" s="229"/>
    </row>
    <row r="822" spans="3:3" ht="36.75" customHeight="1">
      <c r="C822" s="229"/>
    </row>
    <row r="823" spans="3:3" ht="36.75" customHeight="1">
      <c r="C823" s="229"/>
    </row>
    <row r="824" spans="3:3" ht="36.75" customHeight="1">
      <c r="C824" s="229"/>
    </row>
    <row r="825" spans="3:3" ht="36.75" customHeight="1">
      <c r="C825" s="229"/>
    </row>
    <row r="826" spans="3:3" ht="36.75" customHeight="1">
      <c r="C826" s="229"/>
    </row>
    <row r="827" spans="3:3" ht="36.75" customHeight="1">
      <c r="C827" s="229"/>
    </row>
    <row r="828" spans="3:3" ht="36.75" customHeight="1">
      <c r="C828" s="229"/>
    </row>
    <row r="829" spans="3:3" ht="36.75" customHeight="1">
      <c r="C829" s="229"/>
    </row>
    <row r="830" spans="3:3" ht="36.75" customHeight="1">
      <c r="C830" s="229"/>
    </row>
    <row r="831" spans="3:3" ht="36.75" customHeight="1">
      <c r="C831" s="229"/>
    </row>
    <row r="832" spans="3:3" ht="36.75" customHeight="1">
      <c r="C832" s="229"/>
    </row>
    <row r="833" spans="3:3" ht="36.75" customHeight="1">
      <c r="C833" s="229"/>
    </row>
    <row r="834" spans="3:3" ht="36.75" customHeight="1">
      <c r="C834" s="229"/>
    </row>
    <row r="835" spans="3:3" ht="36.75" customHeight="1">
      <c r="C835" s="229"/>
    </row>
    <row r="836" spans="3:3" ht="36.75" customHeight="1">
      <c r="C836" s="229"/>
    </row>
    <row r="837" spans="3:3" ht="36.75" customHeight="1">
      <c r="C837" s="229"/>
    </row>
    <row r="838" spans="3:3" ht="36.75" customHeight="1">
      <c r="C838" s="229"/>
    </row>
    <row r="839" spans="3:3" ht="36.75" customHeight="1">
      <c r="C839" s="229"/>
    </row>
    <row r="840" spans="3:3" ht="36.75" customHeight="1">
      <c r="C840" s="229"/>
    </row>
    <row r="841" spans="3:3" ht="36.75" customHeight="1">
      <c r="C841" s="229"/>
    </row>
    <row r="842" spans="3:3" ht="36.75" customHeight="1">
      <c r="C842" s="229"/>
    </row>
    <row r="843" spans="3:3" ht="36.75" customHeight="1">
      <c r="C843" s="229"/>
    </row>
    <row r="844" spans="3:3" ht="36.75" customHeight="1">
      <c r="C844" s="229"/>
    </row>
    <row r="845" spans="3:3" ht="36.75" customHeight="1">
      <c r="C845" s="229"/>
    </row>
    <row r="846" spans="3:3" ht="36.75" customHeight="1">
      <c r="C846" s="229"/>
    </row>
    <row r="847" spans="3:3" ht="36.75" customHeight="1">
      <c r="C847" s="229"/>
    </row>
    <row r="848" spans="3:3" ht="36.75" customHeight="1">
      <c r="C848" s="229"/>
    </row>
    <row r="849" spans="3:3" ht="36.75" customHeight="1">
      <c r="C849" s="229"/>
    </row>
    <row r="850" spans="3:3" ht="36.75" customHeight="1">
      <c r="C850" s="229"/>
    </row>
    <row r="851" spans="3:3" ht="36.75" customHeight="1">
      <c r="C851" s="229"/>
    </row>
    <row r="852" spans="3:3" ht="36.75" customHeight="1">
      <c r="C852" s="229"/>
    </row>
    <row r="853" spans="3:3" ht="36.75" customHeight="1">
      <c r="C853" s="229"/>
    </row>
    <row r="854" spans="3:3" ht="36.75" customHeight="1">
      <c r="C854" s="229"/>
    </row>
    <row r="855" spans="3:3" ht="36.75" customHeight="1">
      <c r="C855" s="229"/>
    </row>
    <row r="856" spans="3:3" ht="36.75" customHeight="1">
      <c r="C856" s="229"/>
    </row>
    <row r="857" spans="3:3" ht="36.75" customHeight="1">
      <c r="C857" s="229"/>
    </row>
    <row r="858" spans="3:3" ht="36.75" customHeight="1">
      <c r="C858" s="229"/>
    </row>
    <row r="859" spans="3:3" ht="36.75" customHeight="1">
      <c r="C859" s="229"/>
    </row>
    <row r="860" spans="3:3" ht="36.75" customHeight="1">
      <c r="C860" s="229"/>
    </row>
  </sheetData>
  <mergeCells count="19">
    <mergeCell ref="B141:F141"/>
    <mergeCell ref="B142:F142"/>
    <mergeCell ref="E4:F4"/>
    <mergeCell ref="D4:D5"/>
    <mergeCell ref="D24:D25"/>
    <mergeCell ref="E24:E25"/>
    <mergeCell ref="B150:C150"/>
    <mergeCell ref="B145:C145"/>
    <mergeCell ref="B144:C144"/>
    <mergeCell ref="B146:C146"/>
    <mergeCell ref="B147:C147"/>
    <mergeCell ref="B148:C148"/>
    <mergeCell ref="B149:C149"/>
    <mergeCell ref="A1:F1"/>
    <mergeCell ref="A2:F2"/>
    <mergeCell ref="A4:A5"/>
    <mergeCell ref="B4:B5"/>
    <mergeCell ref="C4:C5"/>
    <mergeCell ref="C3:F3"/>
  </mergeCells>
  <pageMargins left="0" right="0" top="0" bottom="0" header="0" footer="0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28"/>
  <sheetViews>
    <sheetView tabSelected="1" topLeftCell="A169" workbookViewId="0">
      <selection activeCell="E173" sqref="E173"/>
    </sheetView>
  </sheetViews>
  <sheetFormatPr defaultColWidth="14.28515625" defaultRowHeight="41.25" customHeight="1"/>
  <cols>
    <col min="1" max="1" width="5" style="21" customWidth="1"/>
    <col min="2" max="2" width="4" style="23" customWidth="1"/>
    <col min="3" max="3" width="4" style="24" customWidth="1"/>
    <col min="4" max="4" width="4" style="25" customWidth="1"/>
    <col min="5" max="5" width="49.7109375" style="22" customWidth="1"/>
    <col min="6" max="6" width="9.7109375" style="3" customWidth="1"/>
    <col min="7" max="7" width="10.42578125" style="3" customWidth="1"/>
    <col min="8" max="8" width="8.85546875" style="3" customWidth="1"/>
    <col min="9" max="9" width="1.28515625" style="8" customWidth="1"/>
    <col min="10" max="16384" width="14.28515625" style="8"/>
  </cols>
  <sheetData>
    <row r="1" spans="1:8" s="2" customFormat="1" ht="41.25" customHeight="1">
      <c r="A1" s="278" t="s">
        <v>222</v>
      </c>
      <c r="B1" s="278"/>
      <c r="C1" s="278"/>
      <c r="D1" s="278"/>
      <c r="E1" s="278"/>
      <c r="F1" s="278"/>
      <c r="G1" s="278"/>
      <c r="H1" s="278"/>
    </row>
    <row r="2" spans="1:8" s="2" customFormat="1" ht="41.25" customHeight="1">
      <c r="A2" s="279" t="s">
        <v>782</v>
      </c>
      <c r="B2" s="279"/>
      <c r="C2" s="279"/>
      <c r="D2" s="279"/>
      <c r="E2" s="279"/>
      <c r="F2" s="279"/>
      <c r="G2" s="279"/>
      <c r="H2" s="279"/>
    </row>
    <row r="3" spans="1:8" s="148" customFormat="1" ht="17.25">
      <c r="A3" s="153"/>
      <c r="B3" s="154"/>
      <c r="C3" s="155"/>
      <c r="D3" s="155"/>
      <c r="F3" s="265" t="s">
        <v>735</v>
      </c>
      <c r="G3" s="265"/>
      <c r="H3" s="265"/>
    </row>
    <row r="4" spans="1:8" s="9" customFormat="1" ht="41.25" customHeight="1">
      <c r="A4" s="264" t="s">
        <v>320</v>
      </c>
      <c r="B4" s="282" t="s">
        <v>321</v>
      </c>
      <c r="C4" s="283" t="s">
        <v>322</v>
      </c>
      <c r="D4" s="283" t="s">
        <v>323</v>
      </c>
      <c r="E4" s="284" t="s">
        <v>324</v>
      </c>
      <c r="F4" s="280" t="s">
        <v>62</v>
      </c>
      <c r="G4" s="281" t="s">
        <v>63</v>
      </c>
      <c r="H4" s="281"/>
    </row>
    <row r="5" spans="1:8" s="10" customFormat="1" ht="41.25" customHeight="1">
      <c r="A5" s="264"/>
      <c r="B5" s="282"/>
      <c r="C5" s="283"/>
      <c r="D5" s="283"/>
      <c r="E5" s="284"/>
      <c r="F5" s="281"/>
      <c r="G5" s="104" t="s">
        <v>64</v>
      </c>
      <c r="H5" s="104" t="s">
        <v>65</v>
      </c>
    </row>
    <row r="6" spans="1:8" s="11" customFormat="1" ht="20.25" customHeight="1">
      <c r="A6" s="159" t="s">
        <v>69</v>
      </c>
      <c r="B6" s="159" t="s">
        <v>70</v>
      </c>
      <c r="C6" s="159" t="s">
        <v>71</v>
      </c>
      <c r="D6" s="159" t="s">
        <v>325</v>
      </c>
      <c r="E6" s="159" t="s">
        <v>326</v>
      </c>
      <c r="F6" s="192" t="s">
        <v>345</v>
      </c>
      <c r="G6" s="192" t="s">
        <v>348</v>
      </c>
      <c r="H6" s="192" t="s">
        <v>350</v>
      </c>
    </row>
    <row r="7" spans="1:8" s="14" customFormat="1" ht="54.75" customHeight="1">
      <c r="A7" s="165">
        <v>2000</v>
      </c>
      <c r="B7" s="161" t="s">
        <v>66</v>
      </c>
      <c r="C7" s="162" t="s">
        <v>4</v>
      </c>
      <c r="D7" s="163" t="s">
        <v>4</v>
      </c>
      <c r="E7" s="164" t="s">
        <v>327</v>
      </c>
      <c r="F7" s="15">
        <f>G7+H7-'hat1'!F136</f>
        <v>506839.9</v>
      </c>
      <c r="G7" s="19">
        <f>G8+G43+G61+G87+G140+G160+G180+G209+G239+G270+G302</f>
        <v>439199.5</v>
      </c>
      <c r="H7" s="19">
        <f>H8+H43+H61+H87+H140+H160+H180+H209+H239+H270+H302</f>
        <v>74640.399999999994</v>
      </c>
    </row>
    <row r="8" spans="1:8" s="12" customFormat="1" ht="59.25" customHeight="1">
      <c r="A8" s="167">
        <v>2100</v>
      </c>
      <c r="B8" s="54" t="s">
        <v>67</v>
      </c>
      <c r="C8" s="54" t="s">
        <v>68</v>
      </c>
      <c r="D8" s="54" t="s">
        <v>68</v>
      </c>
      <c r="E8" s="169" t="s">
        <v>328</v>
      </c>
      <c r="F8" s="15">
        <f>G8+H8</f>
        <v>196410.4</v>
      </c>
      <c r="G8" s="15">
        <f>G10+G15+G19+G24+G27+G30+G33+G36</f>
        <v>165910.39999999999</v>
      </c>
      <c r="H8" s="15">
        <f>H10+H15+H19+H24+H27+H30+H33+H36</f>
        <v>30500</v>
      </c>
    </row>
    <row r="9" spans="1:8" ht="15" customHeight="1">
      <c r="A9" s="171"/>
      <c r="B9" s="54"/>
      <c r="C9" s="54"/>
      <c r="D9" s="54"/>
      <c r="E9" s="172" t="s">
        <v>329</v>
      </c>
      <c r="F9" s="1"/>
      <c r="G9" s="1"/>
      <c r="H9" s="1"/>
    </row>
    <row r="10" spans="1:8" s="13" customFormat="1" ht="41.25" customHeight="1">
      <c r="A10" s="171">
        <v>2110</v>
      </c>
      <c r="B10" s="54" t="s">
        <v>67</v>
      </c>
      <c r="C10" s="54" t="s">
        <v>69</v>
      </c>
      <c r="D10" s="54" t="s">
        <v>68</v>
      </c>
      <c r="E10" s="173" t="s">
        <v>330</v>
      </c>
      <c r="F10" s="1">
        <f>G10+H10</f>
        <v>151380</v>
      </c>
      <c r="G10" s="1">
        <f>G12+G13+G14</f>
        <v>142380</v>
      </c>
      <c r="H10" s="1">
        <f>H12+H13+H14</f>
        <v>9000</v>
      </c>
    </row>
    <row r="11" spans="1:8" s="13" customFormat="1" ht="15.75" customHeight="1">
      <c r="A11" s="171"/>
      <c r="B11" s="54"/>
      <c r="C11" s="54"/>
      <c r="D11" s="54"/>
      <c r="E11" s="172" t="s">
        <v>234</v>
      </c>
      <c r="F11" s="1"/>
      <c r="G11" s="31"/>
      <c r="H11" s="31"/>
    </row>
    <row r="12" spans="1:8" ht="16.5" customHeight="1">
      <c r="A12" s="171">
        <v>2111</v>
      </c>
      <c r="B12" s="55" t="s">
        <v>67</v>
      </c>
      <c r="C12" s="55" t="s">
        <v>69</v>
      </c>
      <c r="D12" s="55" t="s">
        <v>69</v>
      </c>
      <c r="E12" s="172" t="s">
        <v>331</v>
      </c>
      <c r="F12" s="1">
        <f>G12+H12</f>
        <v>151380</v>
      </c>
      <c r="G12" s="1">
        <v>142380</v>
      </c>
      <c r="H12" s="1">
        <v>9000</v>
      </c>
    </row>
    <row r="13" spans="1:8" ht="16.5" customHeight="1">
      <c r="A13" s="171">
        <v>2112</v>
      </c>
      <c r="B13" s="55" t="s">
        <v>67</v>
      </c>
      <c r="C13" s="55" t="s">
        <v>69</v>
      </c>
      <c r="D13" s="55" t="s">
        <v>70</v>
      </c>
      <c r="E13" s="172" t="s">
        <v>332</v>
      </c>
      <c r="F13" s="1">
        <f>G13+H13</f>
        <v>0</v>
      </c>
      <c r="G13" s="1"/>
      <c r="H13" s="1"/>
    </row>
    <row r="14" spans="1:8" ht="16.5" customHeight="1">
      <c r="A14" s="171">
        <v>2113</v>
      </c>
      <c r="B14" s="55" t="s">
        <v>67</v>
      </c>
      <c r="C14" s="55" t="s">
        <v>69</v>
      </c>
      <c r="D14" s="55" t="s">
        <v>71</v>
      </c>
      <c r="E14" s="172" t="s">
        <v>333</v>
      </c>
      <c r="F14" s="1">
        <f>G14+H14</f>
        <v>0</v>
      </c>
      <c r="G14" s="1"/>
      <c r="H14" s="1"/>
    </row>
    <row r="15" spans="1:8" ht="16.5" customHeight="1">
      <c r="A15" s="171">
        <v>2120</v>
      </c>
      <c r="B15" s="54" t="s">
        <v>67</v>
      </c>
      <c r="C15" s="54" t="s">
        <v>70</v>
      </c>
      <c r="D15" s="54" t="s">
        <v>68</v>
      </c>
      <c r="E15" s="173" t="s">
        <v>334</v>
      </c>
      <c r="F15" s="1">
        <f>G15+H15</f>
        <v>0</v>
      </c>
      <c r="G15" s="1">
        <f>G17+G18</f>
        <v>0</v>
      </c>
      <c r="H15" s="1">
        <f>H17+H18</f>
        <v>0</v>
      </c>
    </row>
    <row r="16" spans="1:8" s="13" customFormat="1" ht="16.5" customHeight="1">
      <c r="A16" s="171"/>
      <c r="B16" s="54"/>
      <c r="C16" s="54"/>
      <c r="D16" s="54"/>
      <c r="E16" s="172" t="s">
        <v>234</v>
      </c>
      <c r="F16" s="1"/>
      <c r="G16" s="31"/>
      <c r="H16" s="31"/>
    </row>
    <row r="17" spans="1:8" ht="19.5" customHeight="1">
      <c r="A17" s="171">
        <v>2121</v>
      </c>
      <c r="B17" s="55" t="s">
        <v>67</v>
      </c>
      <c r="C17" s="55" t="s">
        <v>70</v>
      </c>
      <c r="D17" s="55" t="s">
        <v>69</v>
      </c>
      <c r="E17" s="176" t="s">
        <v>335</v>
      </c>
      <c r="F17" s="1">
        <f>G17+H17</f>
        <v>0</v>
      </c>
      <c r="G17" s="1"/>
      <c r="H17" s="1"/>
    </row>
    <row r="18" spans="1:8" ht="28.5" customHeight="1">
      <c r="A18" s="171">
        <v>2122</v>
      </c>
      <c r="B18" s="55" t="s">
        <v>67</v>
      </c>
      <c r="C18" s="55" t="s">
        <v>70</v>
      </c>
      <c r="D18" s="55" t="s">
        <v>70</v>
      </c>
      <c r="E18" s="172" t="s">
        <v>336</v>
      </c>
      <c r="F18" s="1">
        <f>G18+H18</f>
        <v>0</v>
      </c>
      <c r="G18" s="1"/>
      <c r="H18" s="1"/>
    </row>
    <row r="19" spans="1:8" ht="19.5" customHeight="1">
      <c r="A19" s="171">
        <v>2130</v>
      </c>
      <c r="B19" s="54" t="s">
        <v>67</v>
      </c>
      <c r="C19" s="54" t="s">
        <v>71</v>
      </c>
      <c r="D19" s="54" t="s">
        <v>68</v>
      </c>
      <c r="E19" s="173" t="s">
        <v>337</v>
      </c>
      <c r="F19" s="1">
        <f>G19+H19</f>
        <v>6040.4</v>
      </c>
      <c r="G19" s="1">
        <v>6040.4</v>
      </c>
      <c r="H19" s="1">
        <f>H21+H22+H23</f>
        <v>0</v>
      </c>
    </row>
    <row r="20" spans="1:8" s="13" customFormat="1" ht="14.25" customHeight="1">
      <c r="A20" s="171"/>
      <c r="B20" s="54"/>
      <c r="C20" s="54"/>
      <c r="D20" s="54"/>
      <c r="E20" s="172" t="s">
        <v>234</v>
      </c>
      <c r="F20" s="1"/>
      <c r="G20" s="31"/>
      <c r="H20" s="31"/>
    </row>
    <row r="21" spans="1:8" ht="29.25" customHeight="1">
      <c r="A21" s="171">
        <v>2131</v>
      </c>
      <c r="B21" s="55" t="s">
        <v>67</v>
      </c>
      <c r="C21" s="55" t="s">
        <v>71</v>
      </c>
      <c r="D21" s="55" t="s">
        <v>69</v>
      </c>
      <c r="E21" s="172" t="s">
        <v>338</v>
      </c>
      <c r="F21" s="1">
        <f>G21+H21</f>
        <v>0</v>
      </c>
      <c r="G21" s="1"/>
      <c r="H21" s="1"/>
    </row>
    <row r="22" spans="1:8" ht="19.5" customHeight="1">
      <c r="A22" s="171">
        <v>2132</v>
      </c>
      <c r="B22" s="55" t="s">
        <v>67</v>
      </c>
      <c r="C22" s="55" t="s">
        <v>71</v>
      </c>
      <c r="D22" s="55" t="s">
        <v>70</v>
      </c>
      <c r="E22" s="172" t="s">
        <v>339</v>
      </c>
      <c r="F22" s="1">
        <f>G22+H22</f>
        <v>0</v>
      </c>
      <c r="G22" s="1"/>
      <c r="H22" s="1"/>
    </row>
    <row r="23" spans="1:8" ht="19.5" customHeight="1">
      <c r="A23" s="171">
        <v>2133</v>
      </c>
      <c r="B23" s="55" t="s">
        <v>67</v>
      </c>
      <c r="C23" s="55" t="s">
        <v>71</v>
      </c>
      <c r="D23" s="55" t="s">
        <v>71</v>
      </c>
      <c r="E23" s="172" t="s">
        <v>340</v>
      </c>
      <c r="F23" s="1">
        <f>G23+H23</f>
        <v>0</v>
      </c>
      <c r="G23" s="1"/>
      <c r="H23" s="1"/>
    </row>
    <row r="24" spans="1:8" ht="19.5" customHeight="1">
      <c r="A24" s="171">
        <v>2140</v>
      </c>
      <c r="B24" s="54" t="s">
        <v>67</v>
      </c>
      <c r="C24" s="54" t="s">
        <v>325</v>
      </c>
      <c r="D24" s="54" t="s">
        <v>68</v>
      </c>
      <c r="E24" s="173" t="s">
        <v>341</v>
      </c>
      <c r="F24" s="1">
        <f>G24+H24</f>
        <v>0</v>
      </c>
      <c r="G24" s="1">
        <f>G26</f>
        <v>0</v>
      </c>
      <c r="H24" s="1">
        <f>H26</f>
        <v>0</v>
      </c>
    </row>
    <row r="25" spans="1:8" s="13" customFormat="1" ht="15" customHeight="1">
      <c r="A25" s="171"/>
      <c r="B25" s="54"/>
      <c r="C25" s="54"/>
      <c r="D25" s="54"/>
      <c r="E25" s="172" t="s">
        <v>234</v>
      </c>
      <c r="F25" s="1"/>
      <c r="G25" s="31"/>
      <c r="H25" s="31"/>
    </row>
    <row r="26" spans="1:8" ht="19.5" customHeight="1">
      <c r="A26" s="171">
        <v>2141</v>
      </c>
      <c r="B26" s="55" t="s">
        <v>67</v>
      </c>
      <c r="C26" s="55" t="s">
        <v>325</v>
      </c>
      <c r="D26" s="55" t="s">
        <v>69</v>
      </c>
      <c r="E26" s="172" t="s">
        <v>342</v>
      </c>
      <c r="F26" s="1">
        <f>G26+H26</f>
        <v>0</v>
      </c>
      <c r="G26" s="1"/>
      <c r="H26" s="1"/>
    </row>
    <row r="27" spans="1:8" ht="35.25" customHeight="1">
      <c r="A27" s="171">
        <v>2150</v>
      </c>
      <c r="B27" s="54" t="s">
        <v>67</v>
      </c>
      <c r="C27" s="54" t="s">
        <v>326</v>
      </c>
      <c r="D27" s="54" t="s">
        <v>68</v>
      </c>
      <c r="E27" s="173" t="s">
        <v>343</v>
      </c>
      <c r="F27" s="1">
        <f>G27+H27</f>
        <v>0</v>
      </c>
      <c r="G27" s="1">
        <f>G29</f>
        <v>0</v>
      </c>
      <c r="H27" s="1">
        <f>H29</f>
        <v>0</v>
      </c>
    </row>
    <row r="28" spans="1:8" s="13" customFormat="1" ht="14.25" customHeight="1">
      <c r="A28" s="171"/>
      <c r="B28" s="54"/>
      <c r="C28" s="54"/>
      <c r="D28" s="54"/>
      <c r="E28" s="172" t="s">
        <v>234</v>
      </c>
      <c r="F28" s="1"/>
      <c r="G28" s="31"/>
      <c r="H28" s="31"/>
    </row>
    <row r="29" spans="1:8" ht="30" customHeight="1">
      <c r="A29" s="171">
        <v>2151</v>
      </c>
      <c r="B29" s="55" t="s">
        <v>67</v>
      </c>
      <c r="C29" s="55" t="s">
        <v>326</v>
      </c>
      <c r="D29" s="55" t="s">
        <v>69</v>
      </c>
      <c r="E29" s="172" t="s">
        <v>344</v>
      </c>
      <c r="F29" s="1">
        <f>G29+H29</f>
        <v>0</v>
      </c>
      <c r="G29" s="1"/>
      <c r="H29" s="1"/>
    </row>
    <row r="30" spans="1:8" ht="32.25" customHeight="1">
      <c r="A30" s="171">
        <v>2160</v>
      </c>
      <c r="B30" s="54" t="s">
        <v>67</v>
      </c>
      <c r="C30" s="54" t="s">
        <v>345</v>
      </c>
      <c r="D30" s="54" t="s">
        <v>68</v>
      </c>
      <c r="E30" s="173" t="s">
        <v>346</v>
      </c>
      <c r="F30" s="1">
        <f>G30+H30</f>
        <v>38990</v>
      </c>
      <c r="G30" s="1">
        <f>G32</f>
        <v>17490</v>
      </c>
      <c r="H30" s="1">
        <f>H32</f>
        <v>21500</v>
      </c>
    </row>
    <row r="31" spans="1:8" s="13" customFormat="1" ht="17.25" customHeight="1">
      <c r="A31" s="171"/>
      <c r="B31" s="54"/>
      <c r="C31" s="54"/>
      <c r="D31" s="54"/>
      <c r="E31" s="172" t="s">
        <v>234</v>
      </c>
      <c r="F31" s="1"/>
      <c r="G31" s="31"/>
      <c r="H31" s="31"/>
    </row>
    <row r="32" spans="1:8" ht="27.75" customHeight="1">
      <c r="A32" s="171">
        <v>2161</v>
      </c>
      <c r="B32" s="55" t="s">
        <v>67</v>
      </c>
      <c r="C32" s="55" t="s">
        <v>345</v>
      </c>
      <c r="D32" s="55" t="s">
        <v>69</v>
      </c>
      <c r="E32" s="172" t="s">
        <v>347</v>
      </c>
      <c r="F32" s="1">
        <f>G32+H32</f>
        <v>38990</v>
      </c>
      <c r="G32" s="1">
        <v>17490</v>
      </c>
      <c r="H32" s="1">
        <v>21500</v>
      </c>
    </row>
    <row r="33" spans="1:8" ht="21" customHeight="1">
      <c r="A33" s="171">
        <v>2170</v>
      </c>
      <c r="B33" s="54" t="s">
        <v>67</v>
      </c>
      <c r="C33" s="54" t="s">
        <v>348</v>
      </c>
      <c r="D33" s="54" t="s">
        <v>68</v>
      </c>
      <c r="E33" s="173" t="s">
        <v>349</v>
      </c>
      <c r="F33" s="1">
        <f>G33+H33</f>
        <v>0</v>
      </c>
      <c r="G33" s="1">
        <f>G35</f>
        <v>0</v>
      </c>
      <c r="H33" s="1">
        <f>H35</f>
        <v>0</v>
      </c>
    </row>
    <row r="34" spans="1:8" s="13" customFormat="1" ht="18.75" customHeight="1">
      <c r="A34" s="171"/>
      <c r="B34" s="54"/>
      <c r="C34" s="54"/>
      <c r="D34" s="54"/>
      <c r="E34" s="172" t="s">
        <v>234</v>
      </c>
      <c r="F34" s="1"/>
      <c r="G34" s="31"/>
      <c r="H34" s="31"/>
    </row>
    <row r="35" spans="1:8" ht="21.75" customHeight="1">
      <c r="A35" s="171">
        <v>2171</v>
      </c>
      <c r="B35" s="55" t="s">
        <v>67</v>
      </c>
      <c r="C35" s="55" t="s">
        <v>348</v>
      </c>
      <c r="D35" s="55" t="s">
        <v>69</v>
      </c>
      <c r="E35" s="172" t="s">
        <v>349</v>
      </c>
      <c r="F35" s="1">
        <f>G35+H35</f>
        <v>0</v>
      </c>
      <c r="G35" s="1"/>
      <c r="H35" s="1"/>
    </row>
    <row r="36" spans="1:8" ht="29.25" customHeight="1">
      <c r="A36" s="171">
        <v>2180</v>
      </c>
      <c r="B36" s="54" t="s">
        <v>67</v>
      </c>
      <c r="C36" s="54" t="s">
        <v>350</v>
      </c>
      <c r="D36" s="54" t="s">
        <v>68</v>
      </c>
      <c r="E36" s="173" t="s">
        <v>351</v>
      </c>
      <c r="F36" s="1">
        <f>G36+H36</f>
        <v>0</v>
      </c>
      <c r="G36" s="1">
        <f>G38</f>
        <v>0</v>
      </c>
      <c r="H36" s="1">
        <f>H38</f>
        <v>0</v>
      </c>
    </row>
    <row r="37" spans="1:8" s="13" customFormat="1" ht="14.25" customHeight="1">
      <c r="A37" s="171"/>
      <c r="B37" s="54"/>
      <c r="C37" s="54"/>
      <c r="D37" s="54"/>
      <c r="E37" s="172" t="s">
        <v>234</v>
      </c>
      <c r="F37" s="1"/>
      <c r="G37" s="31"/>
      <c r="H37" s="31"/>
    </row>
    <row r="38" spans="1:8" ht="29.25" customHeight="1">
      <c r="A38" s="171">
        <v>2181</v>
      </c>
      <c r="B38" s="55" t="s">
        <v>67</v>
      </c>
      <c r="C38" s="55" t="s">
        <v>350</v>
      </c>
      <c r="D38" s="55" t="s">
        <v>69</v>
      </c>
      <c r="E38" s="172" t="s">
        <v>351</v>
      </c>
      <c r="F38" s="1">
        <f>G38+H38</f>
        <v>0</v>
      </c>
      <c r="G38" s="1">
        <f>G40+G41</f>
        <v>0</v>
      </c>
      <c r="H38" s="1">
        <f>H40+H41</f>
        <v>0</v>
      </c>
    </row>
    <row r="39" spans="1:8" ht="18" customHeight="1">
      <c r="A39" s="171"/>
      <c r="B39" s="55"/>
      <c r="C39" s="55"/>
      <c r="D39" s="55"/>
      <c r="E39" s="172" t="s">
        <v>234</v>
      </c>
      <c r="F39" s="1"/>
      <c r="G39" s="1"/>
      <c r="H39" s="1"/>
    </row>
    <row r="40" spans="1:8" ht="18" customHeight="1">
      <c r="A40" s="171">
        <v>2182</v>
      </c>
      <c r="B40" s="55" t="s">
        <v>67</v>
      </c>
      <c r="C40" s="55" t="s">
        <v>350</v>
      </c>
      <c r="D40" s="55" t="s">
        <v>69</v>
      </c>
      <c r="E40" s="172" t="s">
        <v>352</v>
      </c>
      <c r="F40" s="1">
        <f>G40+H40</f>
        <v>0</v>
      </c>
      <c r="G40" s="1"/>
      <c r="H40" s="1"/>
    </row>
    <row r="41" spans="1:8" ht="18" customHeight="1">
      <c r="A41" s="171">
        <v>2183</v>
      </c>
      <c r="B41" s="55" t="s">
        <v>67</v>
      </c>
      <c r="C41" s="55" t="s">
        <v>350</v>
      </c>
      <c r="D41" s="55" t="s">
        <v>69</v>
      </c>
      <c r="E41" s="172" t="s">
        <v>353</v>
      </c>
      <c r="F41" s="1">
        <f>G41+H41</f>
        <v>0</v>
      </c>
      <c r="G41" s="1"/>
      <c r="H41" s="1"/>
    </row>
    <row r="42" spans="1:8" ht="27.75" customHeight="1">
      <c r="A42" s="171">
        <v>2184</v>
      </c>
      <c r="B42" s="55" t="s">
        <v>67</v>
      </c>
      <c r="C42" s="55" t="s">
        <v>350</v>
      </c>
      <c r="D42" s="55" t="s">
        <v>69</v>
      </c>
      <c r="E42" s="172" t="s">
        <v>354</v>
      </c>
      <c r="F42" s="1">
        <f>G42+H42</f>
        <v>0</v>
      </c>
      <c r="G42" s="1"/>
      <c r="H42" s="1"/>
    </row>
    <row r="43" spans="1:8" s="12" customFormat="1" ht="30.75" customHeight="1">
      <c r="A43" s="167">
        <v>2200</v>
      </c>
      <c r="B43" s="54" t="s">
        <v>72</v>
      </c>
      <c r="C43" s="54" t="s">
        <v>68</v>
      </c>
      <c r="D43" s="54" t="s">
        <v>68</v>
      </c>
      <c r="E43" s="169" t="s">
        <v>355</v>
      </c>
      <c r="F43" s="15">
        <f>G43+H43</f>
        <v>2300</v>
      </c>
      <c r="G43" s="15">
        <f>G45+G48+G51+G54+G58</f>
        <v>2300</v>
      </c>
      <c r="H43" s="15">
        <f>H45+H48+H51+H54+H58</f>
        <v>0</v>
      </c>
    </row>
    <row r="44" spans="1:8" ht="18.75" customHeight="1">
      <c r="A44" s="171"/>
      <c r="B44" s="54"/>
      <c r="C44" s="54"/>
      <c r="D44" s="54"/>
      <c r="E44" s="172" t="s">
        <v>329</v>
      </c>
      <c r="F44" s="1"/>
      <c r="G44" s="1"/>
      <c r="H44" s="1"/>
    </row>
    <row r="45" spans="1:8" ht="18.75" customHeight="1">
      <c r="A45" s="171">
        <v>2210</v>
      </c>
      <c r="B45" s="54" t="s">
        <v>72</v>
      </c>
      <c r="C45" s="55" t="s">
        <v>69</v>
      </c>
      <c r="D45" s="55" t="s">
        <v>68</v>
      </c>
      <c r="E45" s="173" t="s">
        <v>356</v>
      </c>
      <c r="F45" s="1">
        <f>G45+H45</f>
        <v>0</v>
      </c>
      <c r="G45" s="1">
        <f>G47</f>
        <v>0</v>
      </c>
      <c r="H45" s="1">
        <f>H47</f>
        <v>0</v>
      </c>
    </row>
    <row r="46" spans="1:8" ht="14.25" customHeight="1">
      <c r="A46" s="171"/>
      <c r="B46" s="54"/>
      <c r="C46" s="54"/>
      <c r="D46" s="54"/>
      <c r="E46" s="172" t="s">
        <v>234</v>
      </c>
      <c r="F46" s="1"/>
      <c r="G46" s="1"/>
      <c r="H46" s="1"/>
    </row>
    <row r="47" spans="1:8" ht="18.75" customHeight="1">
      <c r="A47" s="171">
        <v>2211</v>
      </c>
      <c r="B47" s="55" t="s">
        <v>72</v>
      </c>
      <c r="C47" s="55" t="s">
        <v>69</v>
      </c>
      <c r="D47" s="55" t="s">
        <v>69</v>
      </c>
      <c r="E47" s="172" t="s">
        <v>357</v>
      </c>
      <c r="F47" s="1">
        <f>G47+H47</f>
        <v>0</v>
      </c>
      <c r="G47" s="1"/>
      <c r="H47" s="1"/>
    </row>
    <row r="48" spans="1:8" ht="18.75" customHeight="1">
      <c r="A48" s="171">
        <v>2220</v>
      </c>
      <c r="B48" s="54" t="s">
        <v>72</v>
      </c>
      <c r="C48" s="54" t="s">
        <v>70</v>
      </c>
      <c r="D48" s="54" t="s">
        <v>68</v>
      </c>
      <c r="E48" s="173" t="s">
        <v>358</v>
      </c>
      <c r="F48" s="1">
        <f>G48+H48</f>
        <v>300</v>
      </c>
      <c r="G48" s="1">
        <f>G50</f>
        <v>300</v>
      </c>
      <c r="H48" s="1">
        <f>H50</f>
        <v>0</v>
      </c>
    </row>
    <row r="49" spans="1:8" s="13" customFormat="1" ht="15" customHeight="1">
      <c r="A49" s="171"/>
      <c r="B49" s="54"/>
      <c r="C49" s="54"/>
      <c r="D49" s="54"/>
      <c r="E49" s="172" t="s">
        <v>234</v>
      </c>
      <c r="F49" s="1"/>
      <c r="G49" s="31"/>
      <c r="H49" s="31"/>
    </row>
    <row r="50" spans="1:8" ht="18.75" customHeight="1">
      <c r="A50" s="171">
        <v>2221</v>
      </c>
      <c r="B50" s="55" t="s">
        <v>72</v>
      </c>
      <c r="C50" s="55" t="s">
        <v>70</v>
      </c>
      <c r="D50" s="55" t="s">
        <v>69</v>
      </c>
      <c r="E50" s="172" t="s">
        <v>359</v>
      </c>
      <c r="F50" s="1">
        <f>G50+H50</f>
        <v>300</v>
      </c>
      <c r="G50" s="1">
        <v>300</v>
      </c>
      <c r="H50" s="1"/>
    </row>
    <row r="51" spans="1:8" ht="18.75" customHeight="1">
      <c r="A51" s="171">
        <v>2230</v>
      </c>
      <c r="B51" s="54" t="s">
        <v>72</v>
      </c>
      <c r="C51" s="55" t="s">
        <v>71</v>
      </c>
      <c r="D51" s="55" t="s">
        <v>68</v>
      </c>
      <c r="E51" s="173" t="s">
        <v>360</v>
      </c>
      <c r="F51" s="1">
        <f>G51+H51</f>
        <v>0</v>
      </c>
      <c r="G51" s="1">
        <f>G53</f>
        <v>0</v>
      </c>
      <c r="H51" s="1">
        <f>H53</f>
        <v>0</v>
      </c>
    </row>
    <row r="52" spans="1:8" s="13" customFormat="1" ht="15" customHeight="1">
      <c r="A52" s="171"/>
      <c r="B52" s="54"/>
      <c r="C52" s="54"/>
      <c r="D52" s="54"/>
      <c r="E52" s="172" t="s">
        <v>234</v>
      </c>
      <c r="F52" s="1"/>
      <c r="G52" s="31"/>
      <c r="H52" s="31"/>
    </row>
    <row r="53" spans="1:8" ht="15" customHeight="1">
      <c r="A53" s="171">
        <v>2231</v>
      </c>
      <c r="B53" s="55" t="s">
        <v>72</v>
      </c>
      <c r="C53" s="55" t="s">
        <v>71</v>
      </c>
      <c r="D53" s="55" t="s">
        <v>69</v>
      </c>
      <c r="E53" s="172" t="s">
        <v>361</v>
      </c>
      <c r="F53" s="1">
        <f>G53+H53</f>
        <v>0</v>
      </c>
      <c r="G53" s="1"/>
      <c r="H53" s="1"/>
    </row>
    <row r="54" spans="1:8" ht="31.5" customHeight="1">
      <c r="A54" s="171">
        <v>2240</v>
      </c>
      <c r="B54" s="54" t="s">
        <v>72</v>
      </c>
      <c r="C54" s="54" t="s">
        <v>325</v>
      </c>
      <c r="D54" s="54" t="s">
        <v>68</v>
      </c>
      <c r="E54" s="173" t="s">
        <v>362</v>
      </c>
      <c r="F54" s="1">
        <f>G54+H54</f>
        <v>0</v>
      </c>
      <c r="G54" s="1">
        <f>G56</f>
        <v>0</v>
      </c>
      <c r="H54" s="1">
        <f>H56</f>
        <v>0</v>
      </c>
    </row>
    <row r="55" spans="1:8" s="13" customFormat="1" ht="15" customHeight="1">
      <c r="A55" s="171"/>
      <c r="B55" s="54"/>
      <c r="C55" s="54"/>
      <c r="D55" s="54"/>
      <c r="E55" s="172" t="s">
        <v>234</v>
      </c>
      <c r="F55" s="1"/>
      <c r="G55" s="31"/>
      <c r="H55" s="31"/>
    </row>
    <row r="56" spans="1:8" ht="30" customHeight="1">
      <c r="A56" s="171">
        <v>2241</v>
      </c>
      <c r="B56" s="55" t="s">
        <v>72</v>
      </c>
      <c r="C56" s="55" t="s">
        <v>325</v>
      </c>
      <c r="D56" s="55" t="s">
        <v>69</v>
      </c>
      <c r="E56" s="172" t="s">
        <v>362</v>
      </c>
      <c r="F56" s="1">
        <f>G56+H56</f>
        <v>0</v>
      </c>
      <c r="G56" s="1"/>
      <c r="H56" s="1"/>
    </row>
    <row r="57" spans="1:8" ht="14.25" customHeight="1">
      <c r="A57" s="171"/>
      <c r="B57" s="54"/>
      <c r="C57" s="54"/>
      <c r="D57" s="54"/>
      <c r="E57" s="172" t="s">
        <v>234</v>
      </c>
      <c r="F57" s="1"/>
      <c r="G57" s="1"/>
      <c r="H57" s="1"/>
    </row>
    <row r="58" spans="1:8" ht="19.5" customHeight="1">
      <c r="A58" s="171">
        <v>2250</v>
      </c>
      <c r="B58" s="54" t="s">
        <v>72</v>
      </c>
      <c r="C58" s="54" t="s">
        <v>326</v>
      </c>
      <c r="D58" s="54" t="s">
        <v>68</v>
      </c>
      <c r="E58" s="173" t="s">
        <v>363</v>
      </c>
      <c r="F58" s="1">
        <f>G58+H58</f>
        <v>2000</v>
      </c>
      <c r="G58" s="1">
        <f>G60</f>
        <v>2000</v>
      </c>
      <c r="H58" s="1">
        <f>H60</f>
        <v>0</v>
      </c>
    </row>
    <row r="59" spans="1:8" s="13" customFormat="1" ht="15" customHeight="1">
      <c r="A59" s="171"/>
      <c r="B59" s="54"/>
      <c r="C59" s="54"/>
      <c r="D59" s="54"/>
      <c r="E59" s="172" t="s">
        <v>234</v>
      </c>
      <c r="F59" s="1"/>
      <c r="G59" s="31"/>
      <c r="H59" s="31"/>
    </row>
    <row r="60" spans="1:8" ht="19.5" customHeight="1">
      <c r="A60" s="171">
        <v>2251</v>
      </c>
      <c r="B60" s="55" t="s">
        <v>72</v>
      </c>
      <c r="C60" s="55" t="s">
        <v>326</v>
      </c>
      <c r="D60" s="55" t="s">
        <v>69</v>
      </c>
      <c r="E60" s="172" t="s">
        <v>363</v>
      </c>
      <c r="F60" s="1">
        <f>G60+H60</f>
        <v>2000</v>
      </c>
      <c r="G60" s="1">
        <v>2000</v>
      </c>
      <c r="H60" s="1"/>
    </row>
    <row r="61" spans="1:8" s="12" customFormat="1" ht="47.25" customHeight="1">
      <c r="A61" s="167">
        <v>2300</v>
      </c>
      <c r="B61" s="54" t="s">
        <v>73</v>
      </c>
      <c r="C61" s="54" t="s">
        <v>68</v>
      </c>
      <c r="D61" s="54" t="s">
        <v>68</v>
      </c>
      <c r="E61" s="169" t="s">
        <v>364</v>
      </c>
      <c r="F61" s="15">
        <f>G61+H61</f>
        <v>0</v>
      </c>
      <c r="G61" s="15">
        <f>G63+G68+G71+G75+G78+G81+G84</f>
        <v>0</v>
      </c>
      <c r="H61" s="15">
        <f>H63+H68+H71+H75+H78+H81+H84</f>
        <v>0</v>
      </c>
    </row>
    <row r="62" spans="1:8" ht="17.25" customHeight="1">
      <c r="A62" s="171"/>
      <c r="B62" s="54"/>
      <c r="C62" s="54"/>
      <c r="D62" s="54"/>
      <c r="E62" s="172" t="s">
        <v>329</v>
      </c>
      <c r="F62" s="1"/>
      <c r="G62" s="1"/>
      <c r="H62" s="1"/>
    </row>
    <row r="63" spans="1:8" ht="17.25" customHeight="1">
      <c r="A63" s="171">
        <v>2310</v>
      </c>
      <c r="B63" s="54" t="s">
        <v>73</v>
      </c>
      <c r="C63" s="54" t="s">
        <v>69</v>
      </c>
      <c r="D63" s="54" t="s">
        <v>68</v>
      </c>
      <c r="E63" s="173" t="s">
        <v>365</v>
      </c>
      <c r="F63" s="1">
        <f>G63+H63</f>
        <v>0</v>
      </c>
      <c r="G63" s="1">
        <f>G65+G66+G67</f>
        <v>0</v>
      </c>
      <c r="H63" s="1">
        <f>H65+H66+H67</f>
        <v>0</v>
      </c>
    </row>
    <row r="64" spans="1:8" s="13" customFormat="1" ht="17.25" customHeight="1">
      <c r="A64" s="171"/>
      <c r="B64" s="54"/>
      <c r="C64" s="54"/>
      <c r="D64" s="54"/>
      <c r="E64" s="172" t="s">
        <v>234</v>
      </c>
      <c r="F64" s="1"/>
      <c r="G64" s="31"/>
      <c r="H64" s="31"/>
    </row>
    <row r="65" spans="1:8" ht="17.25" customHeight="1">
      <c r="A65" s="171">
        <v>2311</v>
      </c>
      <c r="B65" s="55" t="s">
        <v>73</v>
      </c>
      <c r="C65" s="55" t="s">
        <v>69</v>
      </c>
      <c r="D65" s="55" t="s">
        <v>69</v>
      </c>
      <c r="E65" s="172" t="s">
        <v>366</v>
      </c>
      <c r="F65" s="1">
        <f>G65+H65</f>
        <v>0</v>
      </c>
      <c r="G65" s="1"/>
      <c r="H65" s="1"/>
    </row>
    <row r="66" spans="1:8" ht="17.25" customHeight="1">
      <c r="A66" s="171">
        <v>2312</v>
      </c>
      <c r="B66" s="55" t="s">
        <v>73</v>
      </c>
      <c r="C66" s="55" t="s">
        <v>69</v>
      </c>
      <c r="D66" s="55" t="s">
        <v>70</v>
      </c>
      <c r="E66" s="172" t="s">
        <v>367</v>
      </c>
      <c r="F66" s="1">
        <f>G66+H66</f>
        <v>0</v>
      </c>
      <c r="G66" s="1"/>
      <c r="H66" s="1"/>
    </row>
    <row r="67" spans="1:8" ht="17.25" customHeight="1">
      <c r="A67" s="171">
        <v>2313</v>
      </c>
      <c r="B67" s="55" t="s">
        <v>73</v>
      </c>
      <c r="C67" s="55" t="s">
        <v>69</v>
      </c>
      <c r="D67" s="55" t="s">
        <v>71</v>
      </c>
      <c r="E67" s="172" t="s">
        <v>368</v>
      </c>
      <c r="F67" s="1">
        <f>G67+H67</f>
        <v>0</v>
      </c>
      <c r="G67" s="1"/>
      <c r="H67" s="1"/>
    </row>
    <row r="68" spans="1:8" ht="17.25" customHeight="1">
      <c r="A68" s="171">
        <v>2320</v>
      </c>
      <c r="B68" s="54" t="s">
        <v>73</v>
      </c>
      <c r="C68" s="54" t="s">
        <v>70</v>
      </c>
      <c r="D68" s="54" t="s">
        <v>68</v>
      </c>
      <c r="E68" s="173" t="s">
        <v>369</v>
      </c>
      <c r="F68" s="1">
        <f>G68+H68</f>
        <v>0</v>
      </c>
      <c r="G68" s="1">
        <f>G70</f>
        <v>0</v>
      </c>
      <c r="H68" s="1">
        <f>H70</f>
        <v>0</v>
      </c>
    </row>
    <row r="69" spans="1:8" s="13" customFormat="1" ht="17.25" customHeight="1">
      <c r="A69" s="171"/>
      <c r="B69" s="54"/>
      <c r="C69" s="54"/>
      <c r="D69" s="54"/>
      <c r="E69" s="172" t="s">
        <v>234</v>
      </c>
      <c r="F69" s="1"/>
      <c r="G69" s="31"/>
      <c r="H69" s="31"/>
    </row>
    <row r="70" spans="1:8" ht="17.25" customHeight="1">
      <c r="A70" s="171">
        <v>2321</v>
      </c>
      <c r="B70" s="55" t="s">
        <v>73</v>
      </c>
      <c r="C70" s="55" t="s">
        <v>70</v>
      </c>
      <c r="D70" s="55" t="s">
        <v>69</v>
      </c>
      <c r="E70" s="172" t="s">
        <v>370</v>
      </c>
      <c r="F70" s="1">
        <f>G70+H70</f>
        <v>0</v>
      </c>
      <c r="G70" s="1"/>
      <c r="H70" s="1"/>
    </row>
    <row r="71" spans="1:8" ht="17.25" customHeight="1">
      <c r="A71" s="171">
        <v>2330</v>
      </c>
      <c r="B71" s="54" t="s">
        <v>73</v>
      </c>
      <c r="C71" s="54" t="s">
        <v>71</v>
      </c>
      <c r="D71" s="54" t="s">
        <v>68</v>
      </c>
      <c r="E71" s="173" t="s">
        <v>371</v>
      </c>
      <c r="F71" s="1">
        <f>G71+H71</f>
        <v>0</v>
      </c>
      <c r="G71" s="1">
        <f>G73+G74</f>
        <v>0</v>
      </c>
      <c r="H71" s="1">
        <f>H73+H74</f>
        <v>0</v>
      </c>
    </row>
    <row r="72" spans="1:8" s="13" customFormat="1" ht="17.25" customHeight="1">
      <c r="A72" s="171"/>
      <c r="B72" s="54"/>
      <c r="C72" s="54"/>
      <c r="D72" s="54"/>
      <c r="E72" s="172" t="s">
        <v>234</v>
      </c>
      <c r="F72" s="1"/>
      <c r="G72" s="31"/>
      <c r="H72" s="31"/>
    </row>
    <row r="73" spans="1:8" ht="17.25" customHeight="1">
      <c r="A73" s="171">
        <v>2331</v>
      </c>
      <c r="B73" s="55" t="s">
        <v>73</v>
      </c>
      <c r="C73" s="55" t="s">
        <v>71</v>
      </c>
      <c r="D73" s="55" t="s">
        <v>69</v>
      </c>
      <c r="E73" s="172" t="s">
        <v>372</v>
      </c>
      <c r="F73" s="1">
        <f>G73+H73</f>
        <v>0</v>
      </c>
      <c r="G73" s="1"/>
      <c r="H73" s="1"/>
    </row>
    <row r="74" spans="1:8" ht="17.25" customHeight="1">
      <c r="A74" s="171">
        <v>2332</v>
      </c>
      <c r="B74" s="55" t="s">
        <v>73</v>
      </c>
      <c r="C74" s="55" t="s">
        <v>71</v>
      </c>
      <c r="D74" s="55" t="s">
        <v>70</v>
      </c>
      <c r="E74" s="172" t="s">
        <v>373</v>
      </c>
      <c r="F74" s="1">
        <f>G74+H74</f>
        <v>0</v>
      </c>
      <c r="G74" s="1"/>
      <c r="H74" s="1"/>
    </row>
    <row r="75" spans="1:8" ht="17.25" customHeight="1">
      <c r="A75" s="171">
        <v>2340</v>
      </c>
      <c r="B75" s="54" t="s">
        <v>73</v>
      </c>
      <c r="C75" s="54" t="s">
        <v>325</v>
      </c>
      <c r="D75" s="54" t="s">
        <v>68</v>
      </c>
      <c r="E75" s="173" t="s">
        <v>374</v>
      </c>
      <c r="F75" s="1">
        <f>G75+H75</f>
        <v>0</v>
      </c>
      <c r="G75" s="1">
        <f>G77</f>
        <v>0</v>
      </c>
      <c r="H75" s="1">
        <f>H77</f>
        <v>0</v>
      </c>
    </row>
    <row r="76" spans="1:8" s="13" customFormat="1" ht="17.25" customHeight="1">
      <c r="A76" s="171"/>
      <c r="B76" s="54"/>
      <c r="C76" s="54"/>
      <c r="D76" s="54"/>
      <c r="E76" s="172" t="s">
        <v>234</v>
      </c>
      <c r="F76" s="1"/>
      <c r="G76" s="31"/>
      <c r="H76" s="31"/>
    </row>
    <row r="77" spans="1:8" ht="17.25" customHeight="1">
      <c r="A77" s="171">
        <v>2341</v>
      </c>
      <c r="B77" s="55" t="s">
        <v>73</v>
      </c>
      <c r="C77" s="55" t="s">
        <v>325</v>
      </c>
      <c r="D77" s="55" t="s">
        <v>69</v>
      </c>
      <c r="E77" s="172" t="s">
        <v>374</v>
      </c>
      <c r="F77" s="1">
        <f>G77+H77</f>
        <v>0</v>
      </c>
      <c r="G77" s="1"/>
      <c r="H77" s="1"/>
    </row>
    <row r="78" spans="1:8" ht="17.25" customHeight="1">
      <c r="A78" s="171">
        <v>2350</v>
      </c>
      <c r="B78" s="54" t="s">
        <v>73</v>
      </c>
      <c r="C78" s="54" t="s">
        <v>326</v>
      </c>
      <c r="D78" s="54" t="s">
        <v>68</v>
      </c>
      <c r="E78" s="173" t="s">
        <v>375</v>
      </c>
      <c r="F78" s="1">
        <f>G78+H78</f>
        <v>0</v>
      </c>
      <c r="G78" s="1">
        <f>G80</f>
        <v>0</v>
      </c>
      <c r="H78" s="1">
        <f>H80</f>
        <v>0</v>
      </c>
    </row>
    <row r="79" spans="1:8" s="13" customFormat="1" ht="17.25" customHeight="1">
      <c r="A79" s="171"/>
      <c r="B79" s="54"/>
      <c r="C79" s="54"/>
      <c r="D79" s="54"/>
      <c r="E79" s="172" t="s">
        <v>234</v>
      </c>
      <c r="F79" s="1"/>
      <c r="G79" s="31"/>
      <c r="H79" s="31"/>
    </row>
    <row r="80" spans="1:8" ht="17.25" customHeight="1">
      <c r="A80" s="171">
        <v>2351</v>
      </c>
      <c r="B80" s="55" t="s">
        <v>73</v>
      </c>
      <c r="C80" s="55" t="s">
        <v>326</v>
      </c>
      <c r="D80" s="55" t="s">
        <v>69</v>
      </c>
      <c r="E80" s="172" t="s">
        <v>376</v>
      </c>
      <c r="F80" s="1">
        <f>G80+H80</f>
        <v>0</v>
      </c>
      <c r="G80" s="1"/>
      <c r="H80" s="1"/>
    </row>
    <row r="81" spans="1:8" ht="31.5" customHeight="1">
      <c r="A81" s="171">
        <v>2360</v>
      </c>
      <c r="B81" s="54" t="s">
        <v>73</v>
      </c>
      <c r="C81" s="54" t="s">
        <v>345</v>
      </c>
      <c r="D81" s="54" t="s">
        <v>68</v>
      </c>
      <c r="E81" s="173" t="s">
        <v>377</v>
      </c>
      <c r="F81" s="1">
        <f>G81+H81</f>
        <v>0</v>
      </c>
      <c r="G81" s="1">
        <f>G83</f>
        <v>0</v>
      </c>
      <c r="H81" s="1">
        <f>H83</f>
        <v>0</v>
      </c>
    </row>
    <row r="82" spans="1:8" s="13" customFormat="1" ht="16.5" customHeight="1">
      <c r="A82" s="171"/>
      <c r="B82" s="54"/>
      <c r="C82" s="54"/>
      <c r="D82" s="54"/>
      <c r="E82" s="172" t="s">
        <v>234</v>
      </c>
      <c r="F82" s="1"/>
      <c r="G82" s="31"/>
      <c r="H82" s="31"/>
    </row>
    <row r="83" spans="1:8" ht="29.25" customHeight="1">
      <c r="A83" s="171">
        <v>2361</v>
      </c>
      <c r="B83" s="55" t="s">
        <v>73</v>
      </c>
      <c r="C83" s="55" t="s">
        <v>345</v>
      </c>
      <c r="D83" s="55" t="s">
        <v>69</v>
      </c>
      <c r="E83" s="172" t="s">
        <v>377</v>
      </c>
      <c r="F83" s="1">
        <f>G83+H83</f>
        <v>0</v>
      </c>
      <c r="G83" s="1"/>
      <c r="H83" s="1"/>
    </row>
    <row r="84" spans="1:8" ht="33.75" customHeight="1">
      <c r="A84" s="171">
        <v>2370</v>
      </c>
      <c r="B84" s="54" t="s">
        <v>73</v>
      </c>
      <c r="C84" s="54" t="s">
        <v>348</v>
      </c>
      <c r="D84" s="54" t="s">
        <v>68</v>
      </c>
      <c r="E84" s="173" t="s">
        <v>378</v>
      </c>
      <c r="F84" s="1">
        <f>G84+H84</f>
        <v>0</v>
      </c>
      <c r="G84" s="1">
        <f>G86</f>
        <v>0</v>
      </c>
      <c r="H84" s="1">
        <f>H86</f>
        <v>0</v>
      </c>
    </row>
    <row r="85" spans="1:8" s="13" customFormat="1" ht="17.25" customHeight="1">
      <c r="A85" s="171"/>
      <c r="B85" s="54"/>
      <c r="C85" s="54"/>
      <c r="D85" s="54"/>
      <c r="E85" s="172" t="s">
        <v>234</v>
      </c>
      <c r="F85" s="1"/>
      <c r="G85" s="31"/>
      <c r="H85" s="31"/>
    </row>
    <row r="86" spans="1:8" ht="17.25" customHeight="1">
      <c r="A86" s="171">
        <v>2371</v>
      </c>
      <c r="B86" s="55" t="s">
        <v>73</v>
      </c>
      <c r="C86" s="55" t="s">
        <v>348</v>
      </c>
      <c r="D86" s="55" t="s">
        <v>69</v>
      </c>
      <c r="E86" s="172" t="s">
        <v>379</v>
      </c>
      <c r="F86" s="1">
        <f>G86+H86</f>
        <v>0</v>
      </c>
      <c r="G86" s="1"/>
      <c r="H86" s="1"/>
    </row>
    <row r="87" spans="1:8" s="12" customFormat="1" ht="48.75" customHeight="1">
      <c r="A87" s="167">
        <v>2400</v>
      </c>
      <c r="B87" s="54" t="s">
        <v>74</v>
      </c>
      <c r="C87" s="54" t="s">
        <v>68</v>
      </c>
      <c r="D87" s="54" t="s">
        <v>68</v>
      </c>
      <c r="E87" s="169" t="s">
        <v>380</v>
      </c>
      <c r="F87" s="15">
        <f>G87+H87</f>
        <v>30500</v>
      </c>
      <c r="G87" s="15">
        <f>G89+G93+G99+G107+G112+G119+G122+G128+G137</f>
        <v>1500</v>
      </c>
      <c r="H87" s="15">
        <f>H89+H93+H99+H107+H112+H119+H122+H128+H137</f>
        <v>29000</v>
      </c>
    </row>
    <row r="88" spans="1:8" ht="18" customHeight="1">
      <c r="A88" s="171"/>
      <c r="B88" s="54"/>
      <c r="C88" s="54"/>
      <c r="D88" s="54"/>
      <c r="E88" s="172" t="s">
        <v>329</v>
      </c>
      <c r="F88" s="1"/>
      <c r="G88" s="1"/>
      <c r="H88" s="1"/>
    </row>
    <row r="89" spans="1:8" ht="41.25" customHeight="1">
      <c r="A89" s="171">
        <v>2410</v>
      </c>
      <c r="B89" s="54" t="s">
        <v>74</v>
      </c>
      <c r="C89" s="54" t="s">
        <v>69</v>
      </c>
      <c r="D89" s="54" t="s">
        <v>68</v>
      </c>
      <c r="E89" s="173" t="s">
        <v>381</v>
      </c>
      <c r="F89" s="1">
        <f>G89+H89</f>
        <v>0</v>
      </c>
      <c r="G89" s="1">
        <f>G91+G92</f>
        <v>0</v>
      </c>
      <c r="H89" s="1">
        <f>H91+H92</f>
        <v>0</v>
      </c>
    </row>
    <row r="90" spans="1:8" s="13" customFormat="1" ht="19.5" customHeight="1">
      <c r="A90" s="171"/>
      <c r="B90" s="54"/>
      <c r="C90" s="54"/>
      <c r="D90" s="54"/>
      <c r="E90" s="172" t="s">
        <v>234</v>
      </c>
      <c r="F90" s="1"/>
      <c r="G90" s="31"/>
      <c r="H90" s="31"/>
    </row>
    <row r="91" spans="1:8" ht="28.5" customHeight="1">
      <c r="A91" s="171">
        <v>2411</v>
      </c>
      <c r="B91" s="55" t="s">
        <v>74</v>
      </c>
      <c r="C91" s="55" t="s">
        <v>69</v>
      </c>
      <c r="D91" s="55" t="s">
        <v>69</v>
      </c>
      <c r="E91" s="172" t="s">
        <v>382</v>
      </c>
      <c r="F91" s="1">
        <f>G91+H91</f>
        <v>0</v>
      </c>
      <c r="G91" s="1"/>
      <c r="H91" s="1"/>
    </row>
    <row r="92" spans="1:8" ht="27" customHeight="1">
      <c r="A92" s="171">
        <v>2412</v>
      </c>
      <c r="B92" s="55" t="s">
        <v>74</v>
      </c>
      <c r="C92" s="55" t="s">
        <v>69</v>
      </c>
      <c r="D92" s="55" t="s">
        <v>70</v>
      </c>
      <c r="E92" s="172" t="s">
        <v>383</v>
      </c>
      <c r="F92" s="1">
        <f>G92+H92</f>
        <v>0</v>
      </c>
      <c r="G92" s="1"/>
      <c r="H92" s="1"/>
    </row>
    <row r="93" spans="1:8" ht="41.25" customHeight="1">
      <c r="A93" s="171">
        <v>2420</v>
      </c>
      <c r="B93" s="54" t="s">
        <v>74</v>
      </c>
      <c r="C93" s="54" t="s">
        <v>70</v>
      </c>
      <c r="D93" s="54" t="s">
        <v>68</v>
      </c>
      <c r="E93" s="173" t="s">
        <v>384</v>
      </c>
      <c r="F93" s="1">
        <f>G93+H93</f>
        <v>500</v>
      </c>
      <c r="G93" s="1">
        <f>G95+G96+G97+G98</f>
        <v>500</v>
      </c>
      <c r="H93" s="1">
        <f>H95+H96+H97+H98</f>
        <v>0</v>
      </c>
    </row>
    <row r="94" spans="1:8" s="13" customFormat="1" ht="17.25" customHeight="1">
      <c r="A94" s="171"/>
      <c r="B94" s="54"/>
      <c r="C94" s="54"/>
      <c r="D94" s="54"/>
      <c r="E94" s="172" t="s">
        <v>234</v>
      </c>
      <c r="F94" s="1"/>
      <c r="G94" s="31"/>
      <c r="H94" s="31"/>
    </row>
    <row r="95" spans="1:8" ht="17.25" customHeight="1">
      <c r="A95" s="171">
        <v>2421</v>
      </c>
      <c r="B95" s="55" t="s">
        <v>74</v>
      </c>
      <c r="C95" s="55" t="s">
        <v>70</v>
      </c>
      <c r="D95" s="55" t="s">
        <v>69</v>
      </c>
      <c r="E95" s="172" t="s">
        <v>385</v>
      </c>
      <c r="F95" s="1">
        <f>G95+H95</f>
        <v>500</v>
      </c>
      <c r="G95" s="1">
        <v>500</v>
      </c>
      <c r="H95" s="1"/>
    </row>
    <row r="96" spans="1:8" ht="17.25" customHeight="1">
      <c r="A96" s="171">
        <v>2422</v>
      </c>
      <c r="B96" s="55" t="s">
        <v>74</v>
      </c>
      <c r="C96" s="55" t="s">
        <v>70</v>
      </c>
      <c r="D96" s="55" t="s">
        <v>70</v>
      </c>
      <c r="E96" s="172" t="s">
        <v>386</v>
      </c>
      <c r="F96" s="1">
        <f>G96+H96</f>
        <v>0</v>
      </c>
      <c r="G96" s="1"/>
      <c r="H96" s="1"/>
    </row>
    <row r="97" spans="1:8" ht="17.25" customHeight="1">
      <c r="A97" s="171">
        <v>2423</v>
      </c>
      <c r="B97" s="55" t="s">
        <v>74</v>
      </c>
      <c r="C97" s="55" t="s">
        <v>70</v>
      </c>
      <c r="D97" s="55" t="s">
        <v>71</v>
      </c>
      <c r="E97" s="172" t="s">
        <v>387</v>
      </c>
      <c r="F97" s="1">
        <f>G97+H97</f>
        <v>0</v>
      </c>
      <c r="G97" s="1"/>
      <c r="H97" s="1"/>
    </row>
    <row r="98" spans="1:8" ht="17.25" customHeight="1">
      <c r="A98" s="171">
        <v>2424</v>
      </c>
      <c r="B98" s="55" t="s">
        <v>74</v>
      </c>
      <c r="C98" s="55" t="s">
        <v>70</v>
      </c>
      <c r="D98" s="55" t="s">
        <v>325</v>
      </c>
      <c r="E98" s="172" t="s">
        <v>388</v>
      </c>
      <c r="F98" s="1">
        <f>G98+H98</f>
        <v>0</v>
      </c>
      <c r="G98" s="1"/>
      <c r="H98" s="1"/>
    </row>
    <row r="99" spans="1:8" ht="17.25" customHeight="1">
      <c r="A99" s="171">
        <v>2430</v>
      </c>
      <c r="B99" s="54" t="s">
        <v>74</v>
      </c>
      <c r="C99" s="54" t="s">
        <v>71</v>
      </c>
      <c r="D99" s="54" t="s">
        <v>68</v>
      </c>
      <c r="E99" s="173" t="s">
        <v>389</v>
      </c>
      <c r="F99" s="1">
        <f>G99+H99</f>
        <v>0</v>
      </c>
      <c r="G99" s="1">
        <f>G101+G102+G103+G104+G105+G106</f>
        <v>0</v>
      </c>
      <c r="H99" s="1">
        <f>H101+H102+H103+H104+H105+H106</f>
        <v>0</v>
      </c>
    </row>
    <row r="100" spans="1:8" s="13" customFormat="1" ht="17.25" customHeight="1">
      <c r="A100" s="171"/>
      <c r="B100" s="54"/>
      <c r="C100" s="54"/>
      <c r="D100" s="54"/>
      <c r="E100" s="172" t="s">
        <v>234</v>
      </c>
      <c r="F100" s="1"/>
      <c r="G100" s="31"/>
      <c r="H100" s="31"/>
    </row>
    <row r="101" spans="1:8" ht="17.25" customHeight="1">
      <c r="A101" s="171">
        <v>2431</v>
      </c>
      <c r="B101" s="55" t="s">
        <v>74</v>
      </c>
      <c r="C101" s="55" t="s">
        <v>71</v>
      </c>
      <c r="D101" s="55" t="s">
        <v>69</v>
      </c>
      <c r="E101" s="172" t="s">
        <v>390</v>
      </c>
      <c r="F101" s="1">
        <f t="shared" ref="F101:F107" si="0">G101+H101</f>
        <v>0</v>
      </c>
      <c r="G101" s="1"/>
      <c r="H101" s="1"/>
    </row>
    <row r="102" spans="1:8" ht="17.25" customHeight="1">
      <c r="A102" s="171">
        <v>2432</v>
      </c>
      <c r="B102" s="55" t="s">
        <v>74</v>
      </c>
      <c r="C102" s="55" t="s">
        <v>71</v>
      </c>
      <c r="D102" s="55" t="s">
        <v>70</v>
      </c>
      <c r="E102" s="172" t="s">
        <v>391</v>
      </c>
      <c r="F102" s="1">
        <f t="shared" si="0"/>
        <v>0</v>
      </c>
      <c r="G102" s="1"/>
      <c r="H102" s="1"/>
    </row>
    <row r="103" spans="1:8" ht="17.25" customHeight="1">
      <c r="A103" s="171">
        <v>2433</v>
      </c>
      <c r="B103" s="55" t="s">
        <v>74</v>
      </c>
      <c r="C103" s="55" t="s">
        <v>71</v>
      </c>
      <c r="D103" s="55" t="s">
        <v>71</v>
      </c>
      <c r="E103" s="172" t="s">
        <v>392</v>
      </c>
      <c r="F103" s="1">
        <f t="shared" si="0"/>
        <v>0</v>
      </c>
      <c r="G103" s="1"/>
      <c r="H103" s="1"/>
    </row>
    <row r="104" spans="1:8" ht="17.25" customHeight="1">
      <c r="A104" s="171">
        <v>2434</v>
      </c>
      <c r="B104" s="55" t="s">
        <v>74</v>
      </c>
      <c r="C104" s="55" t="s">
        <v>71</v>
      </c>
      <c r="D104" s="55" t="s">
        <v>325</v>
      </c>
      <c r="E104" s="172" t="s">
        <v>393</v>
      </c>
      <c r="F104" s="1">
        <f t="shared" si="0"/>
        <v>0</v>
      </c>
      <c r="G104" s="1"/>
      <c r="H104" s="1"/>
    </row>
    <row r="105" spans="1:8" ht="17.25" customHeight="1">
      <c r="A105" s="171">
        <v>2435</v>
      </c>
      <c r="B105" s="55" t="s">
        <v>74</v>
      </c>
      <c r="C105" s="55" t="s">
        <v>71</v>
      </c>
      <c r="D105" s="55" t="s">
        <v>326</v>
      </c>
      <c r="E105" s="172" t="s">
        <v>394</v>
      </c>
      <c r="F105" s="1">
        <f t="shared" si="0"/>
        <v>0</v>
      </c>
      <c r="G105" s="1"/>
      <c r="H105" s="1"/>
    </row>
    <row r="106" spans="1:8" ht="17.25" customHeight="1">
      <c r="A106" s="171">
        <v>2436</v>
      </c>
      <c r="B106" s="55" t="s">
        <v>74</v>
      </c>
      <c r="C106" s="55" t="s">
        <v>71</v>
      </c>
      <c r="D106" s="55" t="s">
        <v>345</v>
      </c>
      <c r="E106" s="172" t="s">
        <v>395</v>
      </c>
      <c r="F106" s="1">
        <f t="shared" si="0"/>
        <v>0</v>
      </c>
      <c r="G106" s="1"/>
      <c r="H106" s="1"/>
    </row>
    <row r="107" spans="1:8" ht="17.25" customHeight="1">
      <c r="A107" s="171">
        <v>2440</v>
      </c>
      <c r="B107" s="54" t="s">
        <v>74</v>
      </c>
      <c r="C107" s="54" t="s">
        <v>325</v>
      </c>
      <c r="D107" s="54" t="s">
        <v>68</v>
      </c>
      <c r="E107" s="173" t="s">
        <v>396</v>
      </c>
      <c r="F107" s="1">
        <f t="shared" si="0"/>
        <v>0</v>
      </c>
      <c r="G107" s="1">
        <f>G109+G110+G111</f>
        <v>0</v>
      </c>
      <c r="H107" s="1">
        <f>H109+H110+H111</f>
        <v>0</v>
      </c>
    </row>
    <row r="108" spans="1:8" s="13" customFormat="1" ht="17.25" customHeight="1">
      <c r="A108" s="171"/>
      <c r="B108" s="54"/>
      <c r="C108" s="54"/>
      <c r="D108" s="54"/>
      <c r="E108" s="172" t="s">
        <v>234</v>
      </c>
      <c r="F108" s="1"/>
      <c r="G108" s="31"/>
      <c r="H108" s="31"/>
    </row>
    <row r="109" spans="1:8" ht="31.5" customHeight="1">
      <c r="A109" s="171">
        <v>2441</v>
      </c>
      <c r="B109" s="55" t="s">
        <v>74</v>
      </c>
      <c r="C109" s="55" t="s">
        <v>325</v>
      </c>
      <c r="D109" s="55" t="s">
        <v>69</v>
      </c>
      <c r="E109" s="172" t="s">
        <v>397</v>
      </c>
      <c r="F109" s="1">
        <f>G109+H109</f>
        <v>0</v>
      </c>
      <c r="G109" s="1"/>
      <c r="H109" s="1"/>
    </row>
    <row r="110" spans="1:8" ht="17.25" customHeight="1">
      <c r="A110" s="171">
        <v>2442</v>
      </c>
      <c r="B110" s="55" t="s">
        <v>74</v>
      </c>
      <c r="C110" s="55" t="s">
        <v>325</v>
      </c>
      <c r="D110" s="55" t="s">
        <v>70</v>
      </c>
      <c r="E110" s="172" t="s">
        <v>398</v>
      </c>
      <c r="F110" s="1">
        <f>G110+H110</f>
        <v>0</v>
      </c>
      <c r="G110" s="1"/>
      <c r="H110" s="1"/>
    </row>
    <row r="111" spans="1:8" ht="17.25" customHeight="1">
      <c r="A111" s="171">
        <v>2443</v>
      </c>
      <c r="B111" s="55" t="s">
        <v>74</v>
      </c>
      <c r="C111" s="55" t="s">
        <v>325</v>
      </c>
      <c r="D111" s="55" t="s">
        <v>71</v>
      </c>
      <c r="E111" s="172" t="s">
        <v>399</v>
      </c>
      <c r="F111" s="1">
        <f>G111+H111</f>
        <v>0</v>
      </c>
      <c r="G111" s="1"/>
      <c r="H111" s="1"/>
    </row>
    <row r="112" spans="1:8" ht="17.25" customHeight="1">
      <c r="A112" s="171">
        <v>2450</v>
      </c>
      <c r="B112" s="54" t="s">
        <v>74</v>
      </c>
      <c r="C112" s="54" t="s">
        <v>326</v>
      </c>
      <c r="D112" s="54" t="s">
        <v>68</v>
      </c>
      <c r="E112" s="173" t="s">
        <v>400</v>
      </c>
      <c r="F112" s="1">
        <f>G112+H112</f>
        <v>14000</v>
      </c>
      <c r="G112" s="1">
        <f>G114+G115+G116+G117+G118</f>
        <v>0</v>
      </c>
      <c r="H112" s="1">
        <f>H114+H115+H116+H117+H118</f>
        <v>14000</v>
      </c>
    </row>
    <row r="113" spans="1:8" s="13" customFormat="1" ht="17.25" customHeight="1">
      <c r="A113" s="171"/>
      <c r="B113" s="54"/>
      <c r="C113" s="54"/>
      <c r="D113" s="54"/>
      <c r="E113" s="172" t="s">
        <v>234</v>
      </c>
      <c r="F113" s="1"/>
      <c r="G113" s="31"/>
      <c r="H113" s="31"/>
    </row>
    <row r="114" spans="1:8" ht="17.25" customHeight="1">
      <c r="A114" s="171">
        <v>2451</v>
      </c>
      <c r="B114" s="55" t="s">
        <v>74</v>
      </c>
      <c r="C114" s="55" t="s">
        <v>326</v>
      </c>
      <c r="D114" s="55" t="s">
        <v>69</v>
      </c>
      <c r="E114" s="172" t="s">
        <v>401</v>
      </c>
      <c r="F114" s="1">
        <f t="shared" ref="F114:F119" si="1">G114+H114</f>
        <v>14000</v>
      </c>
      <c r="G114" s="1"/>
      <c r="H114" s="1">
        <v>14000</v>
      </c>
    </row>
    <row r="115" spans="1:8" ht="17.25" customHeight="1">
      <c r="A115" s="171">
        <v>2452</v>
      </c>
      <c r="B115" s="55" t="s">
        <v>74</v>
      </c>
      <c r="C115" s="55" t="s">
        <v>326</v>
      </c>
      <c r="D115" s="55" t="s">
        <v>70</v>
      </c>
      <c r="E115" s="172" t="s">
        <v>402</v>
      </c>
      <c r="F115" s="1">
        <f t="shared" si="1"/>
        <v>0</v>
      </c>
      <c r="G115" s="1"/>
      <c r="H115" s="1"/>
    </row>
    <row r="116" spans="1:8" ht="17.25" customHeight="1">
      <c r="A116" s="171">
        <v>2453</v>
      </c>
      <c r="B116" s="55" t="s">
        <v>74</v>
      </c>
      <c r="C116" s="55" t="s">
        <v>326</v>
      </c>
      <c r="D116" s="55" t="s">
        <v>71</v>
      </c>
      <c r="E116" s="172" t="s">
        <v>403</v>
      </c>
      <c r="F116" s="1">
        <f t="shared" si="1"/>
        <v>0</v>
      </c>
      <c r="G116" s="1"/>
      <c r="H116" s="1"/>
    </row>
    <row r="117" spans="1:8" ht="17.25" customHeight="1">
      <c r="A117" s="171">
        <v>2454</v>
      </c>
      <c r="B117" s="55" t="s">
        <v>74</v>
      </c>
      <c r="C117" s="55" t="s">
        <v>326</v>
      </c>
      <c r="D117" s="55" t="s">
        <v>325</v>
      </c>
      <c r="E117" s="172" t="s">
        <v>404</v>
      </c>
      <c r="F117" s="1">
        <f t="shared" si="1"/>
        <v>0</v>
      </c>
      <c r="G117" s="1"/>
      <c r="H117" s="1"/>
    </row>
    <row r="118" spans="1:8" ht="17.25" customHeight="1">
      <c r="A118" s="171">
        <v>2455</v>
      </c>
      <c r="B118" s="55" t="s">
        <v>74</v>
      </c>
      <c r="C118" s="55" t="s">
        <v>326</v>
      </c>
      <c r="D118" s="55" t="s">
        <v>326</v>
      </c>
      <c r="E118" s="172" t="s">
        <v>405</v>
      </c>
      <c r="F118" s="1">
        <f t="shared" si="1"/>
        <v>0</v>
      </c>
      <c r="G118" s="1"/>
      <c r="H118" s="1"/>
    </row>
    <row r="119" spans="1:8" ht="17.25" customHeight="1">
      <c r="A119" s="171">
        <v>2460</v>
      </c>
      <c r="B119" s="54" t="s">
        <v>74</v>
      </c>
      <c r="C119" s="54" t="s">
        <v>345</v>
      </c>
      <c r="D119" s="54" t="s">
        <v>68</v>
      </c>
      <c r="E119" s="173" t="s">
        <v>406</v>
      </c>
      <c r="F119" s="1">
        <f t="shared" si="1"/>
        <v>0</v>
      </c>
      <c r="G119" s="1">
        <f>G121</f>
        <v>0</v>
      </c>
      <c r="H119" s="1">
        <f>H121</f>
        <v>0</v>
      </c>
    </row>
    <row r="120" spans="1:8" s="13" customFormat="1" ht="17.25" customHeight="1">
      <c r="A120" s="171"/>
      <c r="B120" s="54"/>
      <c r="C120" s="54"/>
      <c r="D120" s="54"/>
      <c r="E120" s="172" t="s">
        <v>234</v>
      </c>
      <c r="F120" s="1"/>
      <c r="G120" s="31"/>
      <c r="H120" s="31"/>
    </row>
    <row r="121" spans="1:8" ht="17.25" customHeight="1">
      <c r="A121" s="171">
        <v>2461</v>
      </c>
      <c r="B121" s="55" t="s">
        <v>74</v>
      </c>
      <c r="C121" s="55" t="s">
        <v>345</v>
      </c>
      <c r="D121" s="55" t="s">
        <v>69</v>
      </c>
      <c r="E121" s="172" t="s">
        <v>407</v>
      </c>
      <c r="F121" s="1">
        <f>G121+H121</f>
        <v>0</v>
      </c>
      <c r="G121" s="1"/>
      <c r="H121" s="1"/>
    </row>
    <row r="122" spans="1:8" ht="17.25" customHeight="1">
      <c r="A122" s="171">
        <v>2470</v>
      </c>
      <c r="B122" s="54" t="s">
        <v>74</v>
      </c>
      <c r="C122" s="54" t="s">
        <v>348</v>
      </c>
      <c r="D122" s="54" t="s">
        <v>68</v>
      </c>
      <c r="E122" s="173" t="s">
        <v>408</v>
      </c>
      <c r="F122" s="1">
        <f>G122+H122</f>
        <v>16000</v>
      </c>
      <c r="G122" s="1">
        <f>G124+G125+G126+G127</f>
        <v>1000</v>
      </c>
      <c r="H122" s="1">
        <f>H124+H125+H126+H127</f>
        <v>15000</v>
      </c>
    </row>
    <row r="123" spans="1:8" s="13" customFormat="1" ht="17.25" customHeight="1">
      <c r="A123" s="171"/>
      <c r="B123" s="54"/>
      <c r="C123" s="54"/>
      <c r="D123" s="54"/>
      <c r="E123" s="172" t="s">
        <v>234</v>
      </c>
      <c r="F123" s="1"/>
      <c r="G123" s="31"/>
      <c r="H123" s="31"/>
    </row>
    <row r="124" spans="1:8" ht="29.25" customHeight="1">
      <c r="A124" s="171">
        <v>2471</v>
      </c>
      <c r="B124" s="55" t="s">
        <v>74</v>
      </c>
      <c r="C124" s="55" t="s">
        <v>348</v>
      </c>
      <c r="D124" s="55" t="s">
        <v>69</v>
      </c>
      <c r="E124" s="172" t="s">
        <v>409</v>
      </c>
      <c r="F124" s="1">
        <f>G124+H124</f>
        <v>1000</v>
      </c>
      <c r="G124" s="1">
        <v>1000</v>
      </c>
      <c r="H124" s="1"/>
    </row>
    <row r="125" spans="1:8" ht="18.75" customHeight="1">
      <c r="A125" s="171">
        <v>2472</v>
      </c>
      <c r="B125" s="55" t="s">
        <v>74</v>
      </c>
      <c r="C125" s="55" t="s">
        <v>348</v>
      </c>
      <c r="D125" s="55" t="s">
        <v>70</v>
      </c>
      <c r="E125" s="172" t="s">
        <v>410</v>
      </c>
      <c r="F125" s="1">
        <f>G125+H125</f>
        <v>0</v>
      </c>
      <c r="G125" s="1"/>
      <c r="H125" s="1"/>
    </row>
    <row r="126" spans="1:8" ht="18.75" customHeight="1">
      <c r="A126" s="171">
        <v>2473</v>
      </c>
      <c r="B126" s="55" t="s">
        <v>74</v>
      </c>
      <c r="C126" s="55" t="s">
        <v>348</v>
      </c>
      <c r="D126" s="55" t="s">
        <v>71</v>
      </c>
      <c r="E126" s="172" t="s">
        <v>411</v>
      </c>
      <c r="F126" s="1">
        <f>G126+H126</f>
        <v>15000</v>
      </c>
      <c r="G126" s="1"/>
      <c r="H126" s="1">
        <v>15000</v>
      </c>
    </row>
    <row r="127" spans="1:8" ht="18.75" customHeight="1">
      <c r="A127" s="171">
        <v>2474</v>
      </c>
      <c r="B127" s="55" t="s">
        <v>74</v>
      </c>
      <c r="C127" s="55" t="s">
        <v>348</v>
      </c>
      <c r="D127" s="55" t="s">
        <v>325</v>
      </c>
      <c r="E127" s="172" t="s">
        <v>412</v>
      </c>
      <c r="F127" s="1">
        <f>G127+H127</f>
        <v>0</v>
      </c>
      <c r="G127" s="1"/>
      <c r="H127" s="1"/>
    </row>
    <row r="128" spans="1:8" ht="32.25" customHeight="1">
      <c r="A128" s="171">
        <v>2480</v>
      </c>
      <c r="B128" s="54" t="s">
        <v>74</v>
      </c>
      <c r="C128" s="54" t="s">
        <v>350</v>
      </c>
      <c r="D128" s="54" t="s">
        <v>68</v>
      </c>
      <c r="E128" s="173" t="s">
        <v>413</v>
      </c>
      <c r="F128" s="1">
        <f>G128+H128</f>
        <v>0</v>
      </c>
      <c r="G128" s="1">
        <f>G130+G131+G132+G133+G134+G135+G136</f>
        <v>0</v>
      </c>
      <c r="H128" s="1">
        <f>H130+H131+H132+H133+H134+H135+H136</f>
        <v>0</v>
      </c>
    </row>
    <row r="129" spans="1:8" s="13" customFormat="1" ht="16.5" customHeight="1">
      <c r="A129" s="171"/>
      <c r="B129" s="54"/>
      <c r="C129" s="54"/>
      <c r="D129" s="54"/>
      <c r="E129" s="172" t="s">
        <v>234</v>
      </c>
      <c r="F129" s="1"/>
      <c r="G129" s="31"/>
      <c r="H129" s="31"/>
    </row>
    <row r="130" spans="1:8" ht="30.75" customHeight="1">
      <c r="A130" s="171">
        <v>2481</v>
      </c>
      <c r="B130" s="55" t="s">
        <v>74</v>
      </c>
      <c r="C130" s="55" t="s">
        <v>350</v>
      </c>
      <c r="D130" s="55" t="s">
        <v>69</v>
      </c>
      <c r="E130" s="172" t="s">
        <v>414</v>
      </c>
      <c r="F130" s="1">
        <f t="shared" ref="F130:F137" si="2">G130+H130</f>
        <v>0</v>
      </c>
      <c r="G130" s="1"/>
      <c r="H130" s="1"/>
    </row>
    <row r="131" spans="1:8" ht="30.75" customHeight="1">
      <c r="A131" s="171">
        <v>2482</v>
      </c>
      <c r="B131" s="55" t="s">
        <v>74</v>
      </c>
      <c r="C131" s="55" t="s">
        <v>350</v>
      </c>
      <c r="D131" s="55" t="s">
        <v>70</v>
      </c>
      <c r="E131" s="172" t="s">
        <v>415</v>
      </c>
      <c r="F131" s="1">
        <f t="shared" si="2"/>
        <v>0</v>
      </c>
      <c r="G131" s="1"/>
      <c r="H131" s="1"/>
    </row>
    <row r="132" spans="1:8" ht="30.75" customHeight="1">
      <c r="A132" s="171">
        <v>2483</v>
      </c>
      <c r="B132" s="55" t="s">
        <v>74</v>
      </c>
      <c r="C132" s="55" t="s">
        <v>350</v>
      </c>
      <c r="D132" s="55" t="s">
        <v>71</v>
      </c>
      <c r="E132" s="172" t="s">
        <v>416</v>
      </c>
      <c r="F132" s="1">
        <f t="shared" si="2"/>
        <v>0</v>
      </c>
      <c r="G132" s="1"/>
      <c r="H132" s="1"/>
    </row>
    <row r="133" spans="1:8" ht="30.75" customHeight="1">
      <c r="A133" s="171">
        <v>2484</v>
      </c>
      <c r="B133" s="55" t="s">
        <v>74</v>
      </c>
      <c r="C133" s="55" t="s">
        <v>350</v>
      </c>
      <c r="D133" s="55" t="s">
        <v>325</v>
      </c>
      <c r="E133" s="172" t="s">
        <v>417</v>
      </c>
      <c r="F133" s="1">
        <f t="shared" si="2"/>
        <v>0</v>
      </c>
      <c r="G133" s="1"/>
      <c r="H133" s="1"/>
    </row>
    <row r="134" spans="1:8" ht="21.75" customHeight="1">
      <c r="A134" s="171">
        <v>2485</v>
      </c>
      <c r="B134" s="55" t="s">
        <v>74</v>
      </c>
      <c r="C134" s="55" t="s">
        <v>350</v>
      </c>
      <c r="D134" s="55" t="s">
        <v>326</v>
      </c>
      <c r="E134" s="172" t="s">
        <v>418</v>
      </c>
      <c r="F134" s="1">
        <f t="shared" si="2"/>
        <v>0</v>
      </c>
      <c r="G134" s="1"/>
      <c r="H134" s="1"/>
    </row>
    <row r="135" spans="1:8" ht="21.75" customHeight="1">
      <c r="A135" s="171">
        <v>2486</v>
      </c>
      <c r="B135" s="55" t="s">
        <v>74</v>
      </c>
      <c r="C135" s="55" t="s">
        <v>350</v>
      </c>
      <c r="D135" s="55" t="s">
        <v>345</v>
      </c>
      <c r="E135" s="172" t="s">
        <v>419</v>
      </c>
      <c r="F135" s="1">
        <f t="shared" si="2"/>
        <v>0</v>
      </c>
      <c r="G135" s="1"/>
      <c r="H135" s="1"/>
    </row>
    <row r="136" spans="1:8" ht="41.25" customHeight="1">
      <c r="A136" s="171">
        <v>2487</v>
      </c>
      <c r="B136" s="55" t="s">
        <v>74</v>
      </c>
      <c r="C136" s="55" t="s">
        <v>350</v>
      </c>
      <c r="D136" s="55" t="s">
        <v>348</v>
      </c>
      <c r="E136" s="172" t="s">
        <v>420</v>
      </c>
      <c r="F136" s="1">
        <f t="shared" si="2"/>
        <v>0</v>
      </c>
      <c r="G136" s="1"/>
      <c r="H136" s="1"/>
    </row>
    <row r="137" spans="1:8" ht="21" customHeight="1">
      <c r="A137" s="171">
        <v>2490</v>
      </c>
      <c r="B137" s="54" t="s">
        <v>74</v>
      </c>
      <c r="C137" s="54" t="s">
        <v>421</v>
      </c>
      <c r="D137" s="54" t="s">
        <v>68</v>
      </c>
      <c r="E137" s="173" t="s">
        <v>422</v>
      </c>
      <c r="F137" s="1">
        <f t="shared" si="2"/>
        <v>0</v>
      </c>
      <c r="G137" s="1">
        <f>G139</f>
        <v>0</v>
      </c>
      <c r="H137" s="1">
        <f>H139</f>
        <v>0</v>
      </c>
    </row>
    <row r="138" spans="1:8" s="13" customFormat="1" ht="21" customHeight="1">
      <c r="A138" s="171"/>
      <c r="B138" s="54"/>
      <c r="C138" s="54"/>
      <c r="D138" s="54"/>
      <c r="E138" s="172" t="s">
        <v>234</v>
      </c>
      <c r="F138" s="1"/>
      <c r="G138" s="31"/>
      <c r="H138" s="31"/>
    </row>
    <row r="139" spans="1:8" ht="21" customHeight="1">
      <c r="A139" s="171">
        <v>2491</v>
      </c>
      <c r="B139" s="55" t="s">
        <v>74</v>
      </c>
      <c r="C139" s="55" t="s">
        <v>421</v>
      </c>
      <c r="D139" s="55" t="s">
        <v>69</v>
      </c>
      <c r="E139" s="172" t="s">
        <v>422</v>
      </c>
      <c r="F139" s="1">
        <f>G139+H139</f>
        <v>0</v>
      </c>
      <c r="G139" s="1"/>
      <c r="H139" s="1"/>
    </row>
    <row r="140" spans="1:8" s="12" customFormat="1" ht="41.25" customHeight="1">
      <c r="A140" s="167">
        <v>2500</v>
      </c>
      <c r="B140" s="54" t="s">
        <v>75</v>
      </c>
      <c r="C140" s="54" t="s">
        <v>68</v>
      </c>
      <c r="D140" s="54" t="s">
        <v>68</v>
      </c>
      <c r="E140" s="169" t="s">
        <v>423</v>
      </c>
      <c r="F140" s="15">
        <f>G140+H140</f>
        <v>59280</v>
      </c>
      <c r="G140" s="15">
        <f>G142+G145+G148+G151+G154+G157</f>
        <v>59280</v>
      </c>
      <c r="H140" s="15">
        <f>H142+H145+H148+H151+H154+H157</f>
        <v>0</v>
      </c>
    </row>
    <row r="141" spans="1:8" ht="18.75" customHeight="1">
      <c r="A141" s="171"/>
      <c r="B141" s="54"/>
      <c r="C141" s="54"/>
      <c r="D141" s="54"/>
      <c r="E141" s="172" t="s">
        <v>329</v>
      </c>
      <c r="F141" s="1"/>
      <c r="G141" s="1"/>
      <c r="H141" s="1"/>
    </row>
    <row r="142" spans="1:8" ht="18.75" customHeight="1">
      <c r="A142" s="171">
        <v>2510</v>
      </c>
      <c r="B142" s="54" t="s">
        <v>75</v>
      </c>
      <c r="C142" s="54" t="s">
        <v>69</v>
      </c>
      <c r="D142" s="54" t="s">
        <v>68</v>
      </c>
      <c r="E142" s="173" t="s">
        <v>424</v>
      </c>
      <c r="F142" s="1">
        <f>G142+H142</f>
        <v>58450</v>
      </c>
      <c r="G142" s="1">
        <f>G144</f>
        <v>58450</v>
      </c>
      <c r="H142" s="1">
        <f>H144</f>
        <v>0</v>
      </c>
    </row>
    <row r="143" spans="1:8" s="13" customFormat="1" ht="18.75" customHeight="1">
      <c r="A143" s="171"/>
      <c r="B143" s="54"/>
      <c r="C143" s="54"/>
      <c r="D143" s="54"/>
      <c r="E143" s="172" t="s">
        <v>234</v>
      </c>
      <c r="F143" s="1"/>
      <c r="G143" s="31"/>
      <c r="H143" s="31"/>
    </row>
    <row r="144" spans="1:8" ht="18.75" customHeight="1">
      <c r="A144" s="171">
        <v>2511</v>
      </c>
      <c r="B144" s="55" t="s">
        <v>75</v>
      </c>
      <c r="C144" s="55" t="s">
        <v>69</v>
      </c>
      <c r="D144" s="55" t="s">
        <v>69</v>
      </c>
      <c r="E144" s="172" t="s">
        <v>424</v>
      </c>
      <c r="F144" s="1">
        <f>G144+H144</f>
        <v>58450</v>
      </c>
      <c r="G144" s="1">
        <v>58450</v>
      </c>
      <c r="H144" s="1"/>
    </row>
    <row r="145" spans="1:8" ht="18.75" customHeight="1">
      <c r="A145" s="171">
        <v>2520</v>
      </c>
      <c r="B145" s="54" t="s">
        <v>75</v>
      </c>
      <c r="C145" s="54" t="s">
        <v>70</v>
      </c>
      <c r="D145" s="54" t="s">
        <v>68</v>
      </c>
      <c r="E145" s="173" t="s">
        <v>425</v>
      </c>
      <c r="F145" s="1">
        <f>G145+H145</f>
        <v>0</v>
      </c>
      <c r="G145" s="1"/>
      <c r="H145" s="1">
        <f>H147</f>
        <v>0</v>
      </c>
    </row>
    <row r="146" spans="1:8" s="13" customFormat="1" ht="18.75" customHeight="1">
      <c r="A146" s="171"/>
      <c r="B146" s="54"/>
      <c r="C146" s="54"/>
      <c r="D146" s="54"/>
      <c r="E146" s="172" t="s">
        <v>234</v>
      </c>
      <c r="F146" s="1"/>
      <c r="G146" s="31"/>
      <c r="H146" s="31"/>
    </row>
    <row r="147" spans="1:8" ht="18.75" customHeight="1">
      <c r="A147" s="171">
        <v>2521</v>
      </c>
      <c r="B147" s="55" t="s">
        <v>75</v>
      </c>
      <c r="C147" s="55" t="s">
        <v>70</v>
      </c>
      <c r="D147" s="55" t="s">
        <v>69</v>
      </c>
      <c r="E147" s="172" t="s">
        <v>426</v>
      </c>
      <c r="F147" s="1">
        <f>G147+H147</f>
        <v>0</v>
      </c>
      <c r="G147" s="1"/>
      <c r="H147" s="1"/>
    </row>
    <row r="148" spans="1:8" ht="18.75" customHeight="1">
      <c r="A148" s="171">
        <v>2530</v>
      </c>
      <c r="B148" s="54" t="s">
        <v>75</v>
      </c>
      <c r="C148" s="54" t="s">
        <v>71</v>
      </c>
      <c r="D148" s="54" t="s">
        <v>68</v>
      </c>
      <c r="E148" s="173" t="s">
        <v>427</v>
      </c>
      <c r="F148" s="1">
        <f>G148+H148</f>
        <v>830</v>
      </c>
      <c r="G148" s="1">
        <f>G150</f>
        <v>830</v>
      </c>
      <c r="H148" s="1">
        <f>H150</f>
        <v>0</v>
      </c>
    </row>
    <row r="149" spans="1:8" s="13" customFormat="1" ht="18.75" customHeight="1">
      <c r="A149" s="171"/>
      <c r="B149" s="54"/>
      <c r="C149" s="54"/>
      <c r="D149" s="54"/>
      <c r="E149" s="172" t="s">
        <v>234</v>
      </c>
      <c r="F149" s="1"/>
      <c r="G149" s="31"/>
      <c r="H149" s="31"/>
    </row>
    <row r="150" spans="1:8" ht="18.75" customHeight="1">
      <c r="A150" s="171">
        <v>2531</v>
      </c>
      <c r="B150" s="55" t="s">
        <v>75</v>
      </c>
      <c r="C150" s="55" t="s">
        <v>71</v>
      </c>
      <c r="D150" s="55" t="s">
        <v>69</v>
      </c>
      <c r="E150" s="172" t="s">
        <v>427</v>
      </c>
      <c r="F150" s="1">
        <f>G150+H150</f>
        <v>830</v>
      </c>
      <c r="G150" s="1">
        <v>830</v>
      </c>
      <c r="H150" s="1"/>
    </row>
    <row r="151" spans="1:8" ht="18.75" customHeight="1">
      <c r="A151" s="171">
        <v>2540</v>
      </c>
      <c r="B151" s="54" t="s">
        <v>75</v>
      </c>
      <c r="C151" s="54" t="s">
        <v>325</v>
      </c>
      <c r="D151" s="54" t="s">
        <v>68</v>
      </c>
      <c r="E151" s="173" t="s">
        <v>428</v>
      </c>
      <c r="F151" s="1">
        <f>G151+H151</f>
        <v>0</v>
      </c>
      <c r="G151" s="1">
        <f>G153</f>
        <v>0</v>
      </c>
      <c r="H151" s="1">
        <f>H153</f>
        <v>0</v>
      </c>
    </row>
    <row r="152" spans="1:8" s="13" customFormat="1" ht="18.75" customHeight="1">
      <c r="A152" s="171"/>
      <c r="B152" s="54"/>
      <c r="C152" s="54"/>
      <c r="D152" s="54"/>
      <c r="E152" s="172" t="s">
        <v>234</v>
      </c>
      <c r="F152" s="1"/>
      <c r="G152" s="31"/>
      <c r="H152" s="31"/>
    </row>
    <row r="153" spans="1:8" ht="18.75" customHeight="1">
      <c r="A153" s="171">
        <v>2541</v>
      </c>
      <c r="B153" s="55" t="s">
        <v>75</v>
      </c>
      <c r="C153" s="55" t="s">
        <v>325</v>
      </c>
      <c r="D153" s="55" t="s">
        <v>69</v>
      </c>
      <c r="E153" s="172" t="s">
        <v>428</v>
      </c>
      <c r="F153" s="1">
        <f>G153+H153</f>
        <v>0</v>
      </c>
      <c r="G153" s="1"/>
      <c r="H153" s="1"/>
    </row>
    <row r="154" spans="1:8" ht="33" customHeight="1">
      <c r="A154" s="171">
        <v>2550</v>
      </c>
      <c r="B154" s="54" t="s">
        <v>75</v>
      </c>
      <c r="C154" s="54" t="s">
        <v>326</v>
      </c>
      <c r="D154" s="54" t="s">
        <v>68</v>
      </c>
      <c r="E154" s="173" t="s">
        <v>429</v>
      </c>
      <c r="F154" s="1">
        <f>G154+H154</f>
        <v>0</v>
      </c>
      <c r="G154" s="1">
        <f>G156</f>
        <v>0</v>
      </c>
      <c r="H154" s="1">
        <f>H156</f>
        <v>0</v>
      </c>
    </row>
    <row r="155" spans="1:8" s="13" customFormat="1" ht="18" customHeight="1">
      <c r="A155" s="171"/>
      <c r="B155" s="54"/>
      <c r="C155" s="54"/>
      <c r="D155" s="54"/>
      <c r="E155" s="172" t="s">
        <v>234</v>
      </c>
      <c r="F155" s="1"/>
      <c r="G155" s="31"/>
      <c r="H155" s="31"/>
    </row>
    <row r="156" spans="1:8" ht="41.25" customHeight="1">
      <c r="A156" s="171">
        <v>2551</v>
      </c>
      <c r="B156" s="55" t="s">
        <v>75</v>
      </c>
      <c r="C156" s="55" t="s">
        <v>326</v>
      </c>
      <c r="D156" s="55" t="s">
        <v>69</v>
      </c>
      <c r="E156" s="172" t="s">
        <v>429</v>
      </c>
      <c r="F156" s="1">
        <f>G156+H156</f>
        <v>0</v>
      </c>
      <c r="G156" s="1"/>
      <c r="H156" s="1"/>
    </row>
    <row r="157" spans="1:8" ht="27" customHeight="1">
      <c r="A157" s="171">
        <v>2560</v>
      </c>
      <c r="B157" s="54" t="s">
        <v>75</v>
      </c>
      <c r="C157" s="54" t="s">
        <v>345</v>
      </c>
      <c r="D157" s="54" t="s">
        <v>68</v>
      </c>
      <c r="E157" s="173" t="s">
        <v>430</v>
      </c>
      <c r="F157" s="1">
        <f>G157+H157</f>
        <v>0</v>
      </c>
      <c r="G157" s="1">
        <f>G159</f>
        <v>0</v>
      </c>
      <c r="H157" s="1">
        <f>H159</f>
        <v>0</v>
      </c>
    </row>
    <row r="158" spans="1:8" s="13" customFormat="1" ht="16.5" customHeight="1">
      <c r="A158" s="171"/>
      <c r="B158" s="54"/>
      <c r="C158" s="54"/>
      <c r="D158" s="54"/>
      <c r="E158" s="172" t="s">
        <v>234</v>
      </c>
      <c r="F158" s="1"/>
      <c r="G158" s="31"/>
      <c r="H158" s="31"/>
    </row>
    <row r="159" spans="1:8" ht="18.75" customHeight="1">
      <c r="A159" s="171">
        <v>2561</v>
      </c>
      <c r="B159" s="55" t="s">
        <v>75</v>
      </c>
      <c r="C159" s="55" t="s">
        <v>345</v>
      </c>
      <c r="D159" s="55" t="s">
        <v>69</v>
      </c>
      <c r="E159" s="172" t="s">
        <v>430</v>
      </c>
      <c r="F159" s="1">
        <f>G159+H159</f>
        <v>0</v>
      </c>
      <c r="G159" s="1"/>
      <c r="H159" s="1"/>
    </row>
    <row r="160" spans="1:8" s="12" customFormat="1" ht="41.25" customHeight="1">
      <c r="A160" s="167">
        <v>2600</v>
      </c>
      <c r="B160" s="54" t="s">
        <v>76</v>
      </c>
      <c r="C160" s="54" t="s">
        <v>68</v>
      </c>
      <c r="D160" s="54" t="s">
        <v>68</v>
      </c>
      <c r="E160" s="169" t="s">
        <v>431</v>
      </c>
      <c r="F160" s="15">
        <f>G160+H160</f>
        <v>24240.400000000001</v>
      </c>
      <c r="G160" s="15">
        <f>G162+G165+G168+G171+G174+G177</f>
        <v>9100</v>
      </c>
      <c r="H160" s="15">
        <f>H162+H165+H168+H171+H174+H177</f>
        <v>15140.4</v>
      </c>
    </row>
    <row r="161" spans="1:8" ht="17.25" customHeight="1">
      <c r="A161" s="171"/>
      <c r="B161" s="54"/>
      <c r="C161" s="54"/>
      <c r="D161" s="54"/>
      <c r="E161" s="172" t="s">
        <v>329</v>
      </c>
      <c r="F161" s="1"/>
      <c r="G161" s="1"/>
      <c r="H161" s="1"/>
    </row>
    <row r="162" spans="1:8" ht="17.25" customHeight="1">
      <c r="A162" s="171">
        <v>2610</v>
      </c>
      <c r="B162" s="54" t="s">
        <v>76</v>
      </c>
      <c r="C162" s="54" t="s">
        <v>69</v>
      </c>
      <c r="D162" s="54" t="s">
        <v>68</v>
      </c>
      <c r="E162" s="173" t="s">
        <v>432</v>
      </c>
      <c r="F162" s="1">
        <f>G162+H162</f>
        <v>0</v>
      </c>
      <c r="G162" s="1">
        <f>G164</f>
        <v>0</v>
      </c>
      <c r="H162" s="1">
        <f>H164</f>
        <v>0</v>
      </c>
    </row>
    <row r="163" spans="1:8" s="13" customFormat="1" ht="17.25" customHeight="1">
      <c r="A163" s="171"/>
      <c r="B163" s="54"/>
      <c r="C163" s="54"/>
      <c r="D163" s="54"/>
      <c r="E163" s="172" t="s">
        <v>234</v>
      </c>
      <c r="F163" s="1"/>
      <c r="G163" s="31"/>
      <c r="H163" s="31"/>
    </row>
    <row r="164" spans="1:8" ht="17.25" customHeight="1">
      <c r="A164" s="171">
        <v>2611</v>
      </c>
      <c r="B164" s="55" t="s">
        <v>76</v>
      </c>
      <c r="C164" s="55" t="s">
        <v>69</v>
      </c>
      <c r="D164" s="55" t="s">
        <v>69</v>
      </c>
      <c r="E164" s="172" t="s">
        <v>433</v>
      </c>
      <c r="F164" s="1">
        <f>G164+H164</f>
        <v>0</v>
      </c>
      <c r="G164" s="1"/>
      <c r="H164" s="1"/>
    </row>
    <row r="165" spans="1:8" ht="17.25" customHeight="1">
      <c r="A165" s="171">
        <v>2620</v>
      </c>
      <c r="B165" s="54" t="s">
        <v>76</v>
      </c>
      <c r="C165" s="54" t="s">
        <v>70</v>
      </c>
      <c r="D165" s="54" t="s">
        <v>68</v>
      </c>
      <c r="E165" s="173" t="s">
        <v>434</v>
      </c>
      <c r="F165" s="1">
        <f>G165+H165</f>
        <v>0</v>
      </c>
      <c r="G165" s="1">
        <f>G167</f>
        <v>0</v>
      </c>
      <c r="H165" s="1">
        <f>H167</f>
        <v>0</v>
      </c>
    </row>
    <row r="166" spans="1:8" s="13" customFormat="1" ht="17.25" customHeight="1">
      <c r="A166" s="171"/>
      <c r="B166" s="54"/>
      <c r="C166" s="54"/>
      <c r="D166" s="54"/>
      <c r="E166" s="172" t="s">
        <v>234</v>
      </c>
      <c r="F166" s="1"/>
      <c r="G166" s="31"/>
      <c r="H166" s="31"/>
    </row>
    <row r="167" spans="1:8" ht="17.25" customHeight="1">
      <c r="A167" s="171">
        <v>2621</v>
      </c>
      <c r="B167" s="55" t="s">
        <v>76</v>
      </c>
      <c r="C167" s="55" t="s">
        <v>70</v>
      </c>
      <c r="D167" s="55" t="s">
        <v>69</v>
      </c>
      <c r="E167" s="172" t="s">
        <v>434</v>
      </c>
      <c r="F167" s="1">
        <f>G167+H167</f>
        <v>0</v>
      </c>
      <c r="G167" s="1"/>
      <c r="H167" s="1"/>
    </row>
    <row r="168" spans="1:8" ht="17.25" customHeight="1">
      <c r="A168" s="171">
        <v>2630</v>
      </c>
      <c r="B168" s="54" t="s">
        <v>76</v>
      </c>
      <c r="C168" s="54" t="s">
        <v>71</v>
      </c>
      <c r="D168" s="54" t="s">
        <v>68</v>
      </c>
      <c r="E168" s="173" t="s">
        <v>435</v>
      </c>
      <c r="F168" s="1">
        <f>G168+H168</f>
        <v>8600</v>
      </c>
      <c r="G168" s="1">
        <f>G170</f>
        <v>100</v>
      </c>
      <c r="H168" s="1">
        <f>H170</f>
        <v>8500</v>
      </c>
    </row>
    <row r="169" spans="1:8" s="13" customFormat="1" ht="17.25" customHeight="1">
      <c r="A169" s="171"/>
      <c r="B169" s="54"/>
      <c r="C169" s="54"/>
      <c r="D169" s="54"/>
      <c r="E169" s="172" t="s">
        <v>234</v>
      </c>
      <c r="F169" s="1"/>
      <c r="G169" s="31"/>
      <c r="H169" s="31"/>
    </row>
    <row r="170" spans="1:8" ht="17.25" customHeight="1">
      <c r="A170" s="171">
        <v>2631</v>
      </c>
      <c r="B170" s="55" t="s">
        <v>76</v>
      </c>
      <c r="C170" s="55" t="s">
        <v>71</v>
      </c>
      <c r="D170" s="55" t="s">
        <v>69</v>
      </c>
      <c r="E170" s="172" t="s">
        <v>436</v>
      </c>
      <c r="F170" s="1">
        <f>G170+H170</f>
        <v>8600</v>
      </c>
      <c r="G170" s="1">
        <v>100</v>
      </c>
      <c r="H170" s="1">
        <v>8500</v>
      </c>
    </row>
    <row r="171" spans="1:8" ht="17.25" customHeight="1">
      <c r="A171" s="171">
        <v>2640</v>
      </c>
      <c r="B171" s="54" t="s">
        <v>76</v>
      </c>
      <c r="C171" s="54" t="s">
        <v>325</v>
      </c>
      <c r="D171" s="54" t="s">
        <v>68</v>
      </c>
      <c r="E171" s="173" t="s">
        <v>437</v>
      </c>
      <c r="F171" s="1">
        <f>G171+H171</f>
        <v>15640.4</v>
      </c>
      <c r="G171" s="1">
        <f>G173</f>
        <v>9000</v>
      </c>
      <c r="H171" s="1">
        <f>H173</f>
        <v>6640.4</v>
      </c>
    </row>
    <row r="172" spans="1:8" s="13" customFormat="1" ht="17.25" customHeight="1">
      <c r="A172" s="171"/>
      <c r="B172" s="54"/>
      <c r="C172" s="54"/>
      <c r="D172" s="54"/>
      <c r="E172" s="172" t="s">
        <v>234</v>
      </c>
      <c r="F172" s="1"/>
      <c r="G172" s="31"/>
      <c r="H172" s="31"/>
    </row>
    <row r="173" spans="1:8" ht="17.25" customHeight="1">
      <c r="A173" s="171">
        <v>2641</v>
      </c>
      <c r="B173" s="55" t="s">
        <v>76</v>
      </c>
      <c r="C173" s="55" t="s">
        <v>325</v>
      </c>
      <c r="D173" s="55" t="s">
        <v>69</v>
      </c>
      <c r="E173" s="172" t="s">
        <v>438</v>
      </c>
      <c r="F173" s="1">
        <f>G173+H173</f>
        <v>15640.4</v>
      </c>
      <c r="G173" s="1">
        <v>9000</v>
      </c>
      <c r="H173" s="1">
        <v>6640.4</v>
      </c>
    </row>
    <row r="174" spans="1:8" ht="29.25" customHeight="1">
      <c r="A174" s="171">
        <v>2650</v>
      </c>
      <c r="B174" s="54" t="s">
        <v>76</v>
      </c>
      <c r="C174" s="54" t="s">
        <v>326</v>
      </c>
      <c r="D174" s="54" t="s">
        <v>68</v>
      </c>
      <c r="E174" s="173" t="s">
        <v>439</v>
      </c>
      <c r="F174" s="1">
        <f>G174+H174</f>
        <v>0</v>
      </c>
      <c r="G174" s="1">
        <f>G176</f>
        <v>0</v>
      </c>
      <c r="H174" s="1">
        <f>H176</f>
        <v>0</v>
      </c>
    </row>
    <row r="175" spans="1:8" s="13" customFormat="1" ht="17.25" customHeight="1">
      <c r="A175" s="171"/>
      <c r="B175" s="54"/>
      <c r="C175" s="54"/>
      <c r="D175" s="54"/>
      <c r="E175" s="172" t="s">
        <v>234</v>
      </c>
      <c r="F175" s="1"/>
      <c r="G175" s="31"/>
      <c r="H175" s="31"/>
    </row>
    <row r="176" spans="1:8" ht="41.25" customHeight="1">
      <c r="A176" s="171">
        <v>2651</v>
      </c>
      <c r="B176" s="55" t="s">
        <v>76</v>
      </c>
      <c r="C176" s="55" t="s">
        <v>326</v>
      </c>
      <c r="D176" s="55" t="s">
        <v>69</v>
      </c>
      <c r="E176" s="172" t="s">
        <v>439</v>
      </c>
      <c r="F176" s="1">
        <f>G176+H176</f>
        <v>0</v>
      </c>
      <c r="G176" s="1"/>
      <c r="H176" s="1"/>
    </row>
    <row r="177" spans="1:8" ht="41.25" customHeight="1">
      <c r="A177" s="171">
        <v>2660</v>
      </c>
      <c r="B177" s="54" t="s">
        <v>76</v>
      </c>
      <c r="C177" s="54" t="s">
        <v>345</v>
      </c>
      <c r="D177" s="54" t="s">
        <v>68</v>
      </c>
      <c r="E177" s="173" t="s">
        <v>440</v>
      </c>
      <c r="F177" s="1">
        <f>G177+H177</f>
        <v>0</v>
      </c>
      <c r="G177" s="1">
        <f>G179</f>
        <v>0</v>
      </c>
      <c r="H177" s="1">
        <f>H179</f>
        <v>0</v>
      </c>
    </row>
    <row r="178" spans="1:8" s="13" customFormat="1" ht="21.75" customHeight="1">
      <c r="A178" s="171"/>
      <c r="B178" s="54"/>
      <c r="C178" s="54"/>
      <c r="D178" s="54"/>
      <c r="E178" s="172" t="s">
        <v>234</v>
      </c>
      <c r="F178" s="1"/>
      <c r="G178" s="31"/>
      <c r="H178" s="31"/>
    </row>
    <row r="179" spans="1:8" ht="41.25" customHeight="1">
      <c r="A179" s="171">
        <v>2661</v>
      </c>
      <c r="B179" s="55" t="s">
        <v>76</v>
      </c>
      <c r="C179" s="55" t="s">
        <v>345</v>
      </c>
      <c r="D179" s="55" t="s">
        <v>69</v>
      </c>
      <c r="E179" s="172" t="s">
        <v>440</v>
      </c>
      <c r="F179" s="1">
        <f>G179+H179</f>
        <v>0</v>
      </c>
      <c r="G179" s="1"/>
      <c r="H179" s="1"/>
    </row>
    <row r="180" spans="1:8" s="12" customFormat="1" ht="41.25" customHeight="1">
      <c r="A180" s="167">
        <v>2700</v>
      </c>
      <c r="B180" s="54" t="s">
        <v>77</v>
      </c>
      <c r="C180" s="54" t="s">
        <v>68</v>
      </c>
      <c r="D180" s="54" t="s">
        <v>68</v>
      </c>
      <c r="E180" s="193" t="s">
        <v>441</v>
      </c>
      <c r="F180" s="15">
        <f>G180+H180</f>
        <v>0</v>
      </c>
      <c r="G180" s="15">
        <f>G182+G187+G193+G199+G202+G205</f>
        <v>0</v>
      </c>
      <c r="H180" s="15">
        <f>H182+H187+H193+H199+H202+H205</f>
        <v>0</v>
      </c>
    </row>
    <row r="181" spans="1:8" ht="17.25" customHeight="1">
      <c r="A181" s="171"/>
      <c r="B181" s="54"/>
      <c r="C181" s="54"/>
      <c r="D181" s="54"/>
      <c r="E181" s="172" t="s">
        <v>329</v>
      </c>
      <c r="F181" s="1"/>
      <c r="G181" s="1"/>
      <c r="H181" s="1"/>
    </row>
    <row r="182" spans="1:8" ht="17.25" customHeight="1">
      <c r="A182" s="171">
        <v>2710</v>
      </c>
      <c r="B182" s="54" t="s">
        <v>77</v>
      </c>
      <c r="C182" s="54" t="s">
        <v>69</v>
      </c>
      <c r="D182" s="54" t="s">
        <v>68</v>
      </c>
      <c r="E182" s="173" t="s">
        <v>442</v>
      </c>
      <c r="F182" s="1">
        <f>G182+H182</f>
        <v>0</v>
      </c>
      <c r="G182" s="1">
        <f>G184+G185+G186</f>
        <v>0</v>
      </c>
      <c r="H182" s="1">
        <f>H184+H185+H186</f>
        <v>0</v>
      </c>
    </row>
    <row r="183" spans="1:8" s="13" customFormat="1" ht="17.25" customHeight="1">
      <c r="A183" s="171"/>
      <c r="B183" s="54"/>
      <c r="C183" s="54"/>
      <c r="D183" s="54"/>
      <c r="E183" s="172" t="s">
        <v>234</v>
      </c>
      <c r="F183" s="1"/>
      <c r="G183" s="31"/>
      <c r="H183" s="31"/>
    </row>
    <row r="184" spans="1:8" ht="17.25" customHeight="1">
      <c r="A184" s="171">
        <v>2711</v>
      </c>
      <c r="B184" s="55" t="s">
        <v>77</v>
      </c>
      <c r="C184" s="55" t="s">
        <v>69</v>
      </c>
      <c r="D184" s="55" t="s">
        <v>69</v>
      </c>
      <c r="E184" s="172" t="s">
        <v>443</v>
      </c>
      <c r="F184" s="1">
        <f>G184+H184</f>
        <v>0</v>
      </c>
      <c r="G184" s="1"/>
      <c r="H184" s="1"/>
    </row>
    <row r="185" spans="1:8" ht="17.25" customHeight="1">
      <c r="A185" s="171">
        <v>2712</v>
      </c>
      <c r="B185" s="55" t="s">
        <v>77</v>
      </c>
      <c r="C185" s="55" t="s">
        <v>69</v>
      </c>
      <c r="D185" s="55" t="s">
        <v>70</v>
      </c>
      <c r="E185" s="172" t="s">
        <v>444</v>
      </c>
      <c r="F185" s="1">
        <f>G185+H185</f>
        <v>0</v>
      </c>
      <c r="G185" s="1"/>
      <c r="H185" s="1"/>
    </row>
    <row r="186" spans="1:8" ht="17.25" customHeight="1">
      <c r="A186" s="171">
        <v>2713</v>
      </c>
      <c r="B186" s="55" t="s">
        <v>77</v>
      </c>
      <c r="C186" s="55" t="s">
        <v>69</v>
      </c>
      <c r="D186" s="55" t="s">
        <v>71</v>
      </c>
      <c r="E186" s="172" t="s">
        <v>445</v>
      </c>
      <c r="F186" s="1">
        <f>G186+H186</f>
        <v>0</v>
      </c>
      <c r="G186" s="1"/>
      <c r="H186" s="1"/>
    </row>
    <row r="187" spans="1:8" ht="17.25" customHeight="1">
      <c r="A187" s="171">
        <v>2720</v>
      </c>
      <c r="B187" s="54" t="s">
        <v>77</v>
      </c>
      <c r="C187" s="54" t="s">
        <v>70</v>
      </c>
      <c r="D187" s="54" t="s">
        <v>68</v>
      </c>
      <c r="E187" s="173" t="s">
        <v>446</v>
      </c>
      <c r="F187" s="1">
        <f>G187+H187</f>
        <v>0</v>
      </c>
      <c r="G187" s="1">
        <f>G189+G190+G191+G192</f>
        <v>0</v>
      </c>
      <c r="H187" s="1">
        <f>H189+H190+H191+H192</f>
        <v>0</v>
      </c>
    </row>
    <row r="188" spans="1:8" s="13" customFormat="1" ht="17.25" customHeight="1">
      <c r="A188" s="171"/>
      <c r="B188" s="54"/>
      <c r="C188" s="54"/>
      <c r="D188" s="54"/>
      <c r="E188" s="172" t="s">
        <v>234</v>
      </c>
      <c r="F188" s="1"/>
      <c r="G188" s="31"/>
      <c r="H188" s="31"/>
    </row>
    <row r="189" spans="1:8" ht="17.25" customHeight="1">
      <c r="A189" s="171">
        <v>2721</v>
      </c>
      <c r="B189" s="55" t="s">
        <v>77</v>
      </c>
      <c r="C189" s="55" t="s">
        <v>70</v>
      </c>
      <c r="D189" s="55" t="s">
        <v>69</v>
      </c>
      <c r="E189" s="172" t="s">
        <v>447</v>
      </c>
      <c r="F189" s="1">
        <f>G189+H189</f>
        <v>0</v>
      </c>
      <c r="G189" s="1"/>
      <c r="H189" s="1"/>
    </row>
    <row r="190" spans="1:8" ht="17.25" customHeight="1">
      <c r="A190" s="171">
        <v>2722</v>
      </c>
      <c r="B190" s="55" t="s">
        <v>77</v>
      </c>
      <c r="C190" s="55" t="s">
        <v>70</v>
      </c>
      <c r="D190" s="55" t="s">
        <v>70</v>
      </c>
      <c r="E190" s="172" t="s">
        <v>448</v>
      </c>
      <c r="F190" s="1">
        <f>G190+H190</f>
        <v>0</v>
      </c>
      <c r="G190" s="1"/>
      <c r="H190" s="1"/>
    </row>
    <row r="191" spans="1:8" ht="17.25" customHeight="1">
      <c r="A191" s="171">
        <v>2723</v>
      </c>
      <c r="B191" s="55" t="s">
        <v>77</v>
      </c>
      <c r="C191" s="55" t="s">
        <v>70</v>
      </c>
      <c r="D191" s="55" t="s">
        <v>71</v>
      </c>
      <c r="E191" s="172" t="s">
        <v>449</v>
      </c>
      <c r="F191" s="1">
        <f>G191+H191</f>
        <v>0</v>
      </c>
      <c r="G191" s="1"/>
      <c r="H191" s="1"/>
    </row>
    <row r="192" spans="1:8" ht="17.25" customHeight="1">
      <c r="A192" s="171">
        <v>2724</v>
      </c>
      <c r="B192" s="55" t="s">
        <v>77</v>
      </c>
      <c r="C192" s="55" t="s">
        <v>70</v>
      </c>
      <c r="D192" s="55" t="s">
        <v>325</v>
      </c>
      <c r="E192" s="172" t="s">
        <v>450</v>
      </c>
      <c r="F192" s="1">
        <f>G192+H192</f>
        <v>0</v>
      </c>
      <c r="G192" s="1"/>
      <c r="H192" s="1"/>
    </row>
    <row r="193" spans="1:8" ht="17.25" customHeight="1">
      <c r="A193" s="171">
        <v>2730</v>
      </c>
      <c r="B193" s="54" t="s">
        <v>77</v>
      </c>
      <c r="C193" s="54" t="s">
        <v>71</v>
      </c>
      <c r="D193" s="54" t="s">
        <v>68</v>
      </c>
      <c r="E193" s="173" t="s">
        <v>451</v>
      </c>
      <c r="F193" s="1">
        <f>G193+H193</f>
        <v>0</v>
      </c>
      <c r="G193" s="1">
        <f>G195+G196+G197+G198</f>
        <v>0</v>
      </c>
      <c r="H193" s="1">
        <f>H195+H196+H197+H198</f>
        <v>0</v>
      </c>
    </row>
    <row r="194" spans="1:8" s="13" customFormat="1" ht="17.25" customHeight="1">
      <c r="A194" s="171"/>
      <c r="B194" s="54"/>
      <c r="C194" s="54"/>
      <c r="D194" s="54"/>
      <c r="E194" s="172" t="s">
        <v>234</v>
      </c>
      <c r="F194" s="1"/>
      <c r="G194" s="31"/>
      <c r="H194" s="31"/>
    </row>
    <row r="195" spans="1:8" ht="17.25" customHeight="1">
      <c r="A195" s="171">
        <v>2731</v>
      </c>
      <c r="B195" s="55" t="s">
        <v>77</v>
      </c>
      <c r="C195" s="55" t="s">
        <v>71</v>
      </c>
      <c r="D195" s="55" t="s">
        <v>69</v>
      </c>
      <c r="E195" s="172" t="s">
        <v>452</v>
      </c>
      <c r="F195" s="1">
        <f>G195+H195</f>
        <v>0</v>
      </c>
      <c r="G195" s="1"/>
      <c r="H195" s="1"/>
    </row>
    <row r="196" spans="1:8" ht="17.25" customHeight="1">
      <c r="A196" s="171">
        <v>2732</v>
      </c>
      <c r="B196" s="55" t="s">
        <v>77</v>
      </c>
      <c r="C196" s="55" t="s">
        <v>71</v>
      </c>
      <c r="D196" s="55" t="s">
        <v>70</v>
      </c>
      <c r="E196" s="172" t="s">
        <v>453</v>
      </c>
      <c r="F196" s="1">
        <f>G196+H196</f>
        <v>0</v>
      </c>
      <c r="G196" s="1"/>
      <c r="H196" s="1"/>
    </row>
    <row r="197" spans="1:8" ht="17.25" customHeight="1">
      <c r="A197" s="171">
        <v>2733</v>
      </c>
      <c r="B197" s="55" t="s">
        <v>77</v>
      </c>
      <c r="C197" s="55" t="s">
        <v>71</v>
      </c>
      <c r="D197" s="55" t="s">
        <v>71</v>
      </c>
      <c r="E197" s="172" t="s">
        <v>454</v>
      </c>
      <c r="F197" s="1">
        <f>G197+H197</f>
        <v>0</v>
      </c>
      <c r="G197" s="1"/>
      <c r="H197" s="1"/>
    </row>
    <row r="198" spans="1:8" ht="17.25" customHeight="1">
      <c r="A198" s="171">
        <v>2734</v>
      </c>
      <c r="B198" s="55" t="s">
        <v>77</v>
      </c>
      <c r="C198" s="55" t="s">
        <v>71</v>
      </c>
      <c r="D198" s="55" t="s">
        <v>325</v>
      </c>
      <c r="E198" s="172" t="s">
        <v>455</v>
      </c>
      <c r="F198" s="1">
        <f>G198+H198</f>
        <v>0</v>
      </c>
      <c r="G198" s="1"/>
      <c r="H198" s="1"/>
    </row>
    <row r="199" spans="1:8" ht="17.25" customHeight="1">
      <c r="A199" s="171">
        <v>2740</v>
      </c>
      <c r="B199" s="54" t="s">
        <v>77</v>
      </c>
      <c r="C199" s="54" t="s">
        <v>325</v>
      </c>
      <c r="D199" s="54" t="s">
        <v>68</v>
      </c>
      <c r="E199" s="173" t="s">
        <v>456</v>
      </c>
      <c r="F199" s="1">
        <f>G199+H199</f>
        <v>0</v>
      </c>
      <c r="G199" s="1">
        <f>G201</f>
        <v>0</v>
      </c>
      <c r="H199" s="1">
        <f>H201</f>
        <v>0</v>
      </c>
    </row>
    <row r="200" spans="1:8" s="13" customFormat="1" ht="17.25" customHeight="1">
      <c r="A200" s="171"/>
      <c r="B200" s="54"/>
      <c r="C200" s="54"/>
      <c r="D200" s="54"/>
      <c r="E200" s="172" t="s">
        <v>234</v>
      </c>
      <c r="F200" s="1"/>
      <c r="G200" s="31"/>
      <c r="H200" s="31"/>
    </row>
    <row r="201" spans="1:8" ht="17.25" customHeight="1">
      <c r="A201" s="171">
        <v>2741</v>
      </c>
      <c r="B201" s="55" t="s">
        <v>77</v>
      </c>
      <c r="C201" s="55" t="s">
        <v>325</v>
      </c>
      <c r="D201" s="55" t="s">
        <v>69</v>
      </c>
      <c r="E201" s="172" t="s">
        <v>456</v>
      </c>
      <c r="F201" s="1">
        <f>G201+H201</f>
        <v>0</v>
      </c>
      <c r="G201" s="1"/>
      <c r="H201" s="1"/>
    </row>
    <row r="202" spans="1:8" ht="17.25" customHeight="1">
      <c r="A202" s="171">
        <v>2750</v>
      </c>
      <c r="B202" s="54" t="s">
        <v>77</v>
      </c>
      <c r="C202" s="54" t="s">
        <v>326</v>
      </c>
      <c r="D202" s="54" t="s">
        <v>68</v>
      </c>
      <c r="E202" s="173" t="s">
        <v>457</v>
      </c>
      <c r="F202" s="1">
        <f>G202+H202</f>
        <v>0</v>
      </c>
      <c r="G202" s="1">
        <f>G204</f>
        <v>0</v>
      </c>
      <c r="H202" s="1">
        <f>H204</f>
        <v>0</v>
      </c>
    </row>
    <row r="203" spans="1:8" s="13" customFormat="1" ht="17.25" customHeight="1">
      <c r="A203" s="171"/>
      <c r="B203" s="54"/>
      <c r="C203" s="54"/>
      <c r="D203" s="54"/>
      <c r="E203" s="172" t="s">
        <v>234</v>
      </c>
      <c r="F203" s="1"/>
      <c r="G203" s="31"/>
      <c r="H203" s="31"/>
    </row>
    <row r="204" spans="1:8" ht="17.25" customHeight="1">
      <c r="A204" s="171">
        <v>2751</v>
      </c>
      <c r="B204" s="55" t="s">
        <v>77</v>
      </c>
      <c r="C204" s="55" t="s">
        <v>326</v>
      </c>
      <c r="D204" s="55" t="s">
        <v>69</v>
      </c>
      <c r="E204" s="172" t="s">
        <v>457</v>
      </c>
      <c r="F204" s="1">
        <f>G204+H204</f>
        <v>0</v>
      </c>
      <c r="G204" s="1"/>
      <c r="H204" s="1"/>
    </row>
    <row r="205" spans="1:8" ht="17.25" customHeight="1">
      <c r="A205" s="171">
        <v>2760</v>
      </c>
      <c r="B205" s="54" t="s">
        <v>77</v>
      </c>
      <c r="C205" s="54" t="s">
        <v>345</v>
      </c>
      <c r="D205" s="54" t="s">
        <v>68</v>
      </c>
      <c r="E205" s="173" t="s">
        <v>458</v>
      </c>
      <c r="F205" s="1">
        <f>G205+H205</f>
        <v>0</v>
      </c>
      <c r="G205" s="1">
        <f>G207+G208</f>
        <v>0</v>
      </c>
      <c r="H205" s="1">
        <f>H207+H208</f>
        <v>0</v>
      </c>
    </row>
    <row r="206" spans="1:8" s="13" customFormat="1" ht="17.25" customHeight="1">
      <c r="A206" s="171"/>
      <c r="B206" s="54"/>
      <c r="C206" s="54"/>
      <c r="D206" s="54"/>
      <c r="E206" s="172" t="s">
        <v>234</v>
      </c>
      <c r="F206" s="1"/>
      <c r="G206" s="31"/>
      <c r="H206" s="31"/>
    </row>
    <row r="207" spans="1:8" ht="17.25" customHeight="1">
      <c r="A207" s="171">
        <v>2761</v>
      </c>
      <c r="B207" s="55" t="s">
        <v>77</v>
      </c>
      <c r="C207" s="55" t="s">
        <v>345</v>
      </c>
      <c r="D207" s="55" t="s">
        <v>69</v>
      </c>
      <c r="E207" s="172" t="s">
        <v>459</v>
      </c>
      <c r="F207" s="1">
        <f>G207+H207</f>
        <v>0</v>
      </c>
      <c r="G207" s="1"/>
      <c r="H207" s="1"/>
    </row>
    <row r="208" spans="1:8" ht="17.25" customHeight="1">
      <c r="A208" s="171">
        <v>2762</v>
      </c>
      <c r="B208" s="55" t="s">
        <v>77</v>
      </c>
      <c r="C208" s="55" t="s">
        <v>345</v>
      </c>
      <c r="D208" s="55" t="s">
        <v>70</v>
      </c>
      <c r="E208" s="172" t="s">
        <v>458</v>
      </c>
      <c r="F208" s="1">
        <f>G208+H208</f>
        <v>0</v>
      </c>
      <c r="G208" s="1"/>
      <c r="H208" s="1"/>
    </row>
    <row r="209" spans="1:8" s="12" customFormat="1" ht="41.25" customHeight="1">
      <c r="A209" s="167">
        <v>2800</v>
      </c>
      <c r="B209" s="54" t="s">
        <v>78</v>
      </c>
      <c r="C209" s="54" t="s">
        <v>68</v>
      </c>
      <c r="D209" s="54" t="s">
        <v>68</v>
      </c>
      <c r="E209" s="193" t="s">
        <v>460</v>
      </c>
      <c r="F209" s="15">
        <f>G209+H209</f>
        <v>37450</v>
      </c>
      <c r="G209" s="15">
        <f>G211+G214+G223+G228+G233+G236</f>
        <v>37450</v>
      </c>
      <c r="H209" s="15">
        <f>H211+H214+H223+H228+H233+H236</f>
        <v>0</v>
      </c>
    </row>
    <row r="210" spans="1:8" ht="21.75" customHeight="1">
      <c r="A210" s="171"/>
      <c r="B210" s="54"/>
      <c r="C210" s="54"/>
      <c r="D210" s="54"/>
      <c r="E210" s="172" t="s">
        <v>329</v>
      </c>
      <c r="F210" s="1"/>
      <c r="G210" s="1"/>
      <c r="H210" s="1"/>
    </row>
    <row r="211" spans="1:8" ht="21.75" customHeight="1">
      <c r="A211" s="171">
        <v>2810</v>
      </c>
      <c r="B211" s="55" t="s">
        <v>78</v>
      </c>
      <c r="C211" s="55" t="s">
        <v>69</v>
      </c>
      <c r="D211" s="55" t="s">
        <v>68</v>
      </c>
      <c r="E211" s="173" t="s">
        <v>461</v>
      </c>
      <c r="F211" s="1">
        <f>G211+H211</f>
        <v>0</v>
      </c>
      <c r="G211" s="1">
        <f>G213</f>
        <v>0</v>
      </c>
      <c r="H211" s="1">
        <f>H213</f>
        <v>0</v>
      </c>
    </row>
    <row r="212" spans="1:8" s="13" customFormat="1" ht="21.75" customHeight="1">
      <c r="A212" s="171"/>
      <c r="B212" s="54"/>
      <c r="C212" s="54"/>
      <c r="D212" s="54"/>
      <c r="E212" s="172" t="s">
        <v>234</v>
      </c>
      <c r="F212" s="1"/>
      <c r="G212" s="31"/>
      <c r="H212" s="31"/>
    </row>
    <row r="213" spans="1:8" ht="21.75" customHeight="1">
      <c r="A213" s="171">
        <v>2811</v>
      </c>
      <c r="B213" s="55" t="s">
        <v>78</v>
      </c>
      <c r="C213" s="55" t="s">
        <v>69</v>
      </c>
      <c r="D213" s="55" t="s">
        <v>69</v>
      </c>
      <c r="E213" s="172" t="s">
        <v>461</v>
      </c>
      <c r="F213" s="1">
        <f>G213+H213</f>
        <v>0</v>
      </c>
      <c r="G213" s="1"/>
      <c r="H213" s="1"/>
    </row>
    <row r="214" spans="1:8" ht="21.75" customHeight="1">
      <c r="A214" s="171">
        <v>2820</v>
      </c>
      <c r="B214" s="54" t="s">
        <v>78</v>
      </c>
      <c r="C214" s="54" t="s">
        <v>70</v>
      </c>
      <c r="D214" s="54" t="s">
        <v>68</v>
      </c>
      <c r="E214" s="173" t="s">
        <v>462</v>
      </c>
      <c r="F214" s="1">
        <f>G214+H214</f>
        <v>36950</v>
      </c>
      <c r="G214" s="1">
        <f>G216+G217+G218+G219+G220+G221+G222</f>
        <v>36950</v>
      </c>
      <c r="H214" s="1">
        <f>H216+H217+H218+H219+H220+H221+H222</f>
        <v>0</v>
      </c>
    </row>
    <row r="215" spans="1:8" s="13" customFormat="1" ht="21.75" customHeight="1">
      <c r="A215" s="171"/>
      <c r="B215" s="54"/>
      <c r="C215" s="54"/>
      <c r="D215" s="54"/>
      <c r="E215" s="172" t="s">
        <v>234</v>
      </c>
      <c r="F215" s="1"/>
      <c r="G215" s="31"/>
      <c r="H215" s="31"/>
    </row>
    <row r="216" spans="1:8" ht="21.75" customHeight="1">
      <c r="A216" s="171">
        <v>2821</v>
      </c>
      <c r="B216" s="55" t="s">
        <v>78</v>
      </c>
      <c r="C216" s="55" t="s">
        <v>70</v>
      </c>
      <c r="D216" s="55" t="s">
        <v>69</v>
      </c>
      <c r="E216" s="172" t="s">
        <v>463</v>
      </c>
      <c r="F216" s="1">
        <f t="shared" ref="F216:F223" si="3">G216+H216</f>
        <v>0</v>
      </c>
      <c r="G216" s="1"/>
      <c r="H216" s="1"/>
    </row>
    <row r="217" spans="1:8" ht="21.75" customHeight="1">
      <c r="A217" s="171">
        <v>2822</v>
      </c>
      <c r="B217" s="55" t="s">
        <v>78</v>
      </c>
      <c r="C217" s="55" t="s">
        <v>70</v>
      </c>
      <c r="D217" s="55" t="s">
        <v>70</v>
      </c>
      <c r="E217" s="172" t="s">
        <v>464</v>
      </c>
      <c r="F217" s="1">
        <f t="shared" si="3"/>
        <v>0</v>
      </c>
      <c r="G217" s="1"/>
      <c r="H217" s="1"/>
    </row>
    <row r="218" spans="1:8" ht="21.75" customHeight="1">
      <c r="A218" s="171">
        <v>2823</v>
      </c>
      <c r="B218" s="55" t="s">
        <v>78</v>
      </c>
      <c r="C218" s="55" t="s">
        <v>70</v>
      </c>
      <c r="D218" s="55" t="s">
        <v>71</v>
      </c>
      <c r="E218" s="172" t="s">
        <v>465</v>
      </c>
      <c r="F218" s="1">
        <f t="shared" si="3"/>
        <v>30950</v>
      </c>
      <c r="G218" s="1">
        <v>30950</v>
      </c>
      <c r="H218" s="1"/>
    </row>
    <row r="219" spans="1:8" ht="21.75" customHeight="1">
      <c r="A219" s="171">
        <v>2824</v>
      </c>
      <c r="B219" s="55" t="s">
        <v>78</v>
      </c>
      <c r="C219" s="55" t="s">
        <v>70</v>
      </c>
      <c r="D219" s="55" t="s">
        <v>325</v>
      </c>
      <c r="E219" s="172" t="s">
        <v>466</v>
      </c>
      <c r="F219" s="1">
        <f t="shared" si="3"/>
        <v>6000</v>
      </c>
      <c r="G219" s="1">
        <v>6000</v>
      </c>
      <c r="H219" s="1"/>
    </row>
    <row r="220" spans="1:8" ht="21.75" customHeight="1">
      <c r="A220" s="171">
        <v>2825</v>
      </c>
      <c r="B220" s="55" t="s">
        <v>78</v>
      </c>
      <c r="C220" s="55" t="s">
        <v>70</v>
      </c>
      <c r="D220" s="55" t="s">
        <v>326</v>
      </c>
      <c r="E220" s="172" t="s">
        <v>467</v>
      </c>
      <c r="F220" s="1">
        <f t="shared" si="3"/>
        <v>0</v>
      </c>
      <c r="G220" s="1"/>
      <c r="H220" s="1"/>
    </row>
    <row r="221" spans="1:8" ht="21.75" customHeight="1">
      <c r="A221" s="171">
        <v>2826</v>
      </c>
      <c r="B221" s="55" t="s">
        <v>78</v>
      </c>
      <c r="C221" s="55" t="s">
        <v>70</v>
      </c>
      <c r="D221" s="55" t="s">
        <v>345</v>
      </c>
      <c r="E221" s="172" t="s">
        <v>468</v>
      </c>
      <c r="F221" s="1">
        <f t="shared" si="3"/>
        <v>0</v>
      </c>
      <c r="G221" s="1"/>
      <c r="H221" s="1"/>
    </row>
    <row r="222" spans="1:8" ht="41.25" customHeight="1">
      <c r="A222" s="171">
        <v>2827</v>
      </c>
      <c r="B222" s="55" t="s">
        <v>78</v>
      </c>
      <c r="C222" s="55" t="s">
        <v>70</v>
      </c>
      <c r="D222" s="55" t="s">
        <v>348</v>
      </c>
      <c r="E222" s="172" t="s">
        <v>469</v>
      </c>
      <c r="F222" s="1">
        <f t="shared" si="3"/>
        <v>0</v>
      </c>
      <c r="G222" s="1"/>
      <c r="H222" s="1"/>
    </row>
    <row r="223" spans="1:8" ht="41.25" customHeight="1">
      <c r="A223" s="171">
        <v>2830</v>
      </c>
      <c r="B223" s="54" t="s">
        <v>78</v>
      </c>
      <c r="C223" s="54" t="s">
        <v>71</v>
      </c>
      <c r="D223" s="54" t="s">
        <v>68</v>
      </c>
      <c r="E223" s="173" t="s">
        <v>470</v>
      </c>
      <c r="F223" s="1">
        <f t="shared" si="3"/>
        <v>500</v>
      </c>
      <c r="G223" s="1">
        <f>G225+G226+G227</f>
        <v>500</v>
      </c>
      <c r="H223" s="1">
        <f>H225+H226+H227</f>
        <v>0</v>
      </c>
    </row>
    <row r="224" spans="1:8" s="13" customFormat="1" ht="20.25" customHeight="1">
      <c r="A224" s="171"/>
      <c r="B224" s="54"/>
      <c r="C224" s="54"/>
      <c r="D224" s="54"/>
      <c r="E224" s="172" t="s">
        <v>234</v>
      </c>
      <c r="F224" s="1"/>
      <c r="G224" s="31"/>
      <c r="H224" s="31"/>
    </row>
    <row r="225" spans="1:8" ht="20.25" customHeight="1">
      <c r="A225" s="171">
        <v>2831</v>
      </c>
      <c r="B225" s="55" t="s">
        <v>78</v>
      </c>
      <c r="C225" s="55" t="s">
        <v>71</v>
      </c>
      <c r="D225" s="55" t="s">
        <v>69</v>
      </c>
      <c r="E225" s="172" t="s">
        <v>471</v>
      </c>
      <c r="F225" s="1">
        <f>G225+H225</f>
        <v>500</v>
      </c>
      <c r="G225" s="1">
        <v>500</v>
      </c>
      <c r="H225" s="1"/>
    </row>
    <row r="226" spans="1:8" ht="20.25" customHeight="1">
      <c r="A226" s="171">
        <v>2832</v>
      </c>
      <c r="B226" s="55" t="s">
        <v>78</v>
      </c>
      <c r="C226" s="55" t="s">
        <v>71</v>
      </c>
      <c r="D226" s="55" t="s">
        <v>70</v>
      </c>
      <c r="E226" s="172" t="s">
        <v>472</v>
      </c>
      <c r="F226" s="1">
        <f>G226+H226</f>
        <v>0</v>
      </c>
      <c r="G226" s="1"/>
      <c r="H226" s="1"/>
    </row>
    <row r="227" spans="1:8" ht="20.25" customHeight="1">
      <c r="A227" s="171">
        <v>2833</v>
      </c>
      <c r="B227" s="55" t="s">
        <v>78</v>
      </c>
      <c r="C227" s="55" t="s">
        <v>71</v>
      </c>
      <c r="D227" s="55" t="s">
        <v>71</v>
      </c>
      <c r="E227" s="172" t="s">
        <v>473</v>
      </c>
      <c r="F227" s="1">
        <f>G227+H227</f>
        <v>0</v>
      </c>
      <c r="G227" s="1"/>
      <c r="H227" s="1"/>
    </row>
    <row r="228" spans="1:8" ht="20.25" customHeight="1">
      <c r="A228" s="171">
        <v>2840</v>
      </c>
      <c r="B228" s="54" t="s">
        <v>78</v>
      </c>
      <c r="C228" s="54" t="s">
        <v>325</v>
      </c>
      <c r="D228" s="54" t="s">
        <v>68</v>
      </c>
      <c r="E228" s="173" t="s">
        <v>474</v>
      </c>
      <c r="F228" s="1">
        <f>G228+H228</f>
        <v>0</v>
      </c>
      <c r="G228" s="1">
        <f>G230+G231+G232</f>
        <v>0</v>
      </c>
      <c r="H228" s="1">
        <f>H230+H231+H232</f>
        <v>0</v>
      </c>
    </row>
    <row r="229" spans="1:8" s="13" customFormat="1" ht="20.25" customHeight="1">
      <c r="A229" s="171"/>
      <c r="B229" s="54"/>
      <c r="C229" s="54"/>
      <c r="D229" s="54"/>
      <c r="E229" s="172" t="s">
        <v>234</v>
      </c>
      <c r="F229" s="1"/>
      <c r="G229" s="31"/>
      <c r="H229" s="31"/>
    </row>
    <row r="230" spans="1:8" ht="20.25" customHeight="1">
      <c r="A230" s="171">
        <v>2841</v>
      </c>
      <c r="B230" s="55" t="s">
        <v>78</v>
      </c>
      <c r="C230" s="55" t="s">
        <v>325</v>
      </c>
      <c r="D230" s="55" t="s">
        <v>69</v>
      </c>
      <c r="E230" s="172" t="s">
        <v>475</v>
      </c>
      <c r="F230" s="1">
        <f>G230+H230</f>
        <v>0</v>
      </c>
      <c r="G230" s="1"/>
      <c r="H230" s="1"/>
    </row>
    <row r="231" spans="1:8" ht="41.25" customHeight="1">
      <c r="A231" s="171">
        <v>2842</v>
      </c>
      <c r="B231" s="55" t="s">
        <v>78</v>
      </c>
      <c r="C231" s="55" t="s">
        <v>325</v>
      </c>
      <c r="D231" s="55" t="s">
        <v>70</v>
      </c>
      <c r="E231" s="172" t="s">
        <v>476</v>
      </c>
      <c r="F231" s="1">
        <f>G231+H231</f>
        <v>0</v>
      </c>
      <c r="G231" s="1"/>
      <c r="H231" s="1"/>
    </row>
    <row r="232" spans="1:8" ht="20.25" customHeight="1">
      <c r="A232" s="171">
        <v>2843</v>
      </c>
      <c r="B232" s="55" t="s">
        <v>78</v>
      </c>
      <c r="C232" s="55" t="s">
        <v>325</v>
      </c>
      <c r="D232" s="55" t="s">
        <v>71</v>
      </c>
      <c r="E232" s="172" t="s">
        <v>474</v>
      </c>
      <c r="F232" s="1">
        <f>G232+H232</f>
        <v>0</v>
      </c>
      <c r="G232" s="1"/>
      <c r="H232" s="1"/>
    </row>
    <row r="233" spans="1:8" ht="41.25" customHeight="1">
      <c r="A233" s="171">
        <v>2850</v>
      </c>
      <c r="B233" s="54" t="s">
        <v>78</v>
      </c>
      <c r="C233" s="54" t="s">
        <v>326</v>
      </c>
      <c r="D233" s="54" t="s">
        <v>68</v>
      </c>
      <c r="E233" s="177" t="s">
        <v>477</v>
      </c>
      <c r="F233" s="1">
        <f>G233+H233</f>
        <v>0</v>
      </c>
      <c r="G233" s="1">
        <f>G235</f>
        <v>0</v>
      </c>
      <c r="H233" s="1">
        <f>H235</f>
        <v>0</v>
      </c>
    </row>
    <row r="234" spans="1:8" s="13" customFormat="1" ht="18.75" customHeight="1">
      <c r="A234" s="171"/>
      <c r="B234" s="54"/>
      <c r="C234" s="54"/>
      <c r="D234" s="54"/>
      <c r="E234" s="172" t="s">
        <v>234</v>
      </c>
      <c r="F234" s="1"/>
      <c r="G234" s="31"/>
      <c r="H234" s="31"/>
    </row>
    <row r="235" spans="1:8" ht="41.25" customHeight="1">
      <c r="A235" s="171">
        <v>2851</v>
      </c>
      <c r="B235" s="54" t="s">
        <v>78</v>
      </c>
      <c r="C235" s="54" t="s">
        <v>326</v>
      </c>
      <c r="D235" s="54" t="s">
        <v>69</v>
      </c>
      <c r="E235" s="178" t="s">
        <v>477</v>
      </c>
      <c r="F235" s="1">
        <f>G235+H235</f>
        <v>0</v>
      </c>
      <c r="G235" s="1"/>
      <c r="H235" s="1"/>
    </row>
    <row r="236" spans="1:8" ht="21" customHeight="1">
      <c r="A236" s="171">
        <v>2860</v>
      </c>
      <c r="B236" s="54" t="s">
        <v>78</v>
      </c>
      <c r="C236" s="54" t="s">
        <v>345</v>
      </c>
      <c r="D236" s="54" t="s">
        <v>68</v>
      </c>
      <c r="E236" s="177" t="s">
        <v>478</v>
      </c>
      <c r="F236" s="1">
        <f>G236+H236</f>
        <v>0</v>
      </c>
      <c r="G236" s="1">
        <f>G238</f>
        <v>0</v>
      </c>
      <c r="H236" s="1">
        <f>H238</f>
        <v>0</v>
      </c>
    </row>
    <row r="237" spans="1:8" s="13" customFormat="1" ht="21" customHeight="1">
      <c r="A237" s="171"/>
      <c r="B237" s="54"/>
      <c r="C237" s="54"/>
      <c r="D237" s="54"/>
      <c r="E237" s="172" t="s">
        <v>234</v>
      </c>
      <c r="F237" s="1"/>
      <c r="G237" s="31"/>
      <c r="H237" s="31"/>
    </row>
    <row r="238" spans="1:8" ht="21" customHeight="1">
      <c r="A238" s="171">
        <v>2861</v>
      </c>
      <c r="B238" s="55" t="s">
        <v>78</v>
      </c>
      <c r="C238" s="55" t="s">
        <v>345</v>
      </c>
      <c r="D238" s="55" t="s">
        <v>69</v>
      </c>
      <c r="E238" s="178" t="s">
        <v>478</v>
      </c>
      <c r="F238" s="1">
        <f>G238+H238</f>
        <v>0</v>
      </c>
      <c r="G238" s="1"/>
      <c r="H238" s="1"/>
    </row>
    <row r="239" spans="1:8" s="12" customFormat="1" ht="41.25" customHeight="1">
      <c r="A239" s="167">
        <v>2900</v>
      </c>
      <c r="B239" s="54" t="s">
        <v>79</v>
      </c>
      <c r="C239" s="54" t="s">
        <v>68</v>
      </c>
      <c r="D239" s="54" t="s">
        <v>68</v>
      </c>
      <c r="E239" s="169" t="s">
        <v>479</v>
      </c>
      <c r="F239" s="15">
        <f>G239+H239</f>
        <v>136159.1</v>
      </c>
      <c r="G239" s="15">
        <f>G241+G245+G249+G253+G257+G261+G264+G267</f>
        <v>136159.1</v>
      </c>
      <c r="H239" s="15">
        <f>H241+H245+H249+H253+H257+H261+H264+H267</f>
        <v>0</v>
      </c>
    </row>
    <row r="240" spans="1:8" ht="17.25" customHeight="1">
      <c r="A240" s="171"/>
      <c r="B240" s="54"/>
      <c r="C240" s="54"/>
      <c r="D240" s="54"/>
      <c r="E240" s="172" t="s">
        <v>329</v>
      </c>
      <c r="F240" s="1"/>
      <c r="G240" s="1"/>
      <c r="H240" s="1"/>
    </row>
    <row r="241" spans="1:8" ht="17.25" customHeight="1">
      <c r="A241" s="171">
        <v>2910</v>
      </c>
      <c r="B241" s="54" t="s">
        <v>79</v>
      </c>
      <c r="C241" s="54" t="s">
        <v>69</v>
      </c>
      <c r="D241" s="54" t="s">
        <v>68</v>
      </c>
      <c r="E241" s="173" t="s">
        <v>480</v>
      </c>
      <c r="F241" s="1">
        <f>G241+H241</f>
        <v>83010</v>
      </c>
      <c r="G241" s="1">
        <f>G243+G244</f>
        <v>83010</v>
      </c>
      <c r="H241" s="1">
        <f>H243+H244</f>
        <v>0</v>
      </c>
    </row>
    <row r="242" spans="1:8" s="13" customFormat="1" ht="17.25" customHeight="1">
      <c r="A242" s="171"/>
      <c r="B242" s="54"/>
      <c r="C242" s="54"/>
      <c r="D242" s="54"/>
      <c r="E242" s="172" t="s">
        <v>234</v>
      </c>
      <c r="F242" s="1"/>
      <c r="G242" s="31"/>
      <c r="H242" s="31"/>
    </row>
    <row r="243" spans="1:8" ht="17.25" customHeight="1">
      <c r="A243" s="171">
        <v>2911</v>
      </c>
      <c r="B243" s="55" t="s">
        <v>79</v>
      </c>
      <c r="C243" s="55" t="s">
        <v>69</v>
      </c>
      <c r="D243" s="55" t="s">
        <v>69</v>
      </c>
      <c r="E243" s="172" t="s">
        <v>481</v>
      </c>
      <c r="F243" s="1">
        <f>G243+H243</f>
        <v>83010</v>
      </c>
      <c r="G243" s="1">
        <v>83010</v>
      </c>
      <c r="H243" s="1"/>
    </row>
    <row r="244" spans="1:8" ht="17.25" customHeight="1">
      <c r="A244" s="171">
        <v>2912</v>
      </c>
      <c r="B244" s="55" t="s">
        <v>79</v>
      </c>
      <c r="C244" s="55" t="s">
        <v>69</v>
      </c>
      <c r="D244" s="55" t="s">
        <v>70</v>
      </c>
      <c r="E244" s="172" t="s">
        <v>482</v>
      </c>
      <c r="F244" s="1">
        <f>G244+H244</f>
        <v>0</v>
      </c>
      <c r="G244" s="1"/>
      <c r="H244" s="1"/>
    </row>
    <row r="245" spans="1:8" ht="17.25" customHeight="1">
      <c r="A245" s="171">
        <v>2920</v>
      </c>
      <c r="B245" s="54" t="s">
        <v>79</v>
      </c>
      <c r="C245" s="54" t="s">
        <v>70</v>
      </c>
      <c r="D245" s="54" t="s">
        <v>68</v>
      </c>
      <c r="E245" s="173" t="s">
        <v>483</v>
      </c>
      <c r="F245" s="1">
        <f>G245+H245</f>
        <v>0</v>
      </c>
      <c r="G245" s="1">
        <f>G247+G248</f>
        <v>0</v>
      </c>
      <c r="H245" s="1">
        <f>H247+H248</f>
        <v>0</v>
      </c>
    </row>
    <row r="246" spans="1:8" s="13" customFormat="1" ht="17.25" customHeight="1">
      <c r="A246" s="171"/>
      <c r="B246" s="54"/>
      <c r="C246" s="54"/>
      <c r="D246" s="54"/>
      <c r="E246" s="172" t="s">
        <v>234</v>
      </c>
      <c r="F246" s="1"/>
      <c r="G246" s="31"/>
      <c r="H246" s="31"/>
    </row>
    <row r="247" spans="1:8" ht="17.25" customHeight="1">
      <c r="A247" s="171">
        <v>2921</v>
      </c>
      <c r="B247" s="55" t="s">
        <v>79</v>
      </c>
      <c r="C247" s="55" t="s">
        <v>70</v>
      </c>
      <c r="D247" s="55" t="s">
        <v>69</v>
      </c>
      <c r="E247" s="172" t="s">
        <v>484</v>
      </c>
      <c r="F247" s="1">
        <f>G247+H247</f>
        <v>0</v>
      </c>
      <c r="G247" s="1"/>
      <c r="H247" s="1"/>
    </row>
    <row r="248" spans="1:8" ht="17.25" customHeight="1">
      <c r="A248" s="171">
        <v>2922</v>
      </c>
      <c r="B248" s="55" t="s">
        <v>79</v>
      </c>
      <c r="C248" s="55" t="s">
        <v>70</v>
      </c>
      <c r="D248" s="55" t="s">
        <v>70</v>
      </c>
      <c r="E248" s="172" t="s">
        <v>485</v>
      </c>
      <c r="F248" s="1">
        <f>G248+H248</f>
        <v>0</v>
      </c>
      <c r="G248" s="1"/>
      <c r="H248" s="1"/>
    </row>
    <row r="249" spans="1:8" ht="41.25" customHeight="1">
      <c r="A249" s="171">
        <v>2930</v>
      </c>
      <c r="B249" s="54" t="s">
        <v>79</v>
      </c>
      <c r="C249" s="54" t="s">
        <v>71</v>
      </c>
      <c r="D249" s="54" t="s">
        <v>68</v>
      </c>
      <c r="E249" s="173" t="s">
        <v>486</v>
      </c>
      <c r="F249" s="1">
        <f>G249+H249</f>
        <v>0</v>
      </c>
      <c r="G249" s="1">
        <f>G251+G252</f>
        <v>0</v>
      </c>
      <c r="H249" s="1">
        <f>H251+H252</f>
        <v>0</v>
      </c>
    </row>
    <row r="250" spans="1:8" s="13" customFormat="1" ht="16.5" customHeight="1">
      <c r="A250" s="171"/>
      <c r="B250" s="54"/>
      <c r="C250" s="54"/>
      <c r="D250" s="54"/>
      <c r="E250" s="172" t="s">
        <v>234</v>
      </c>
      <c r="F250" s="1"/>
      <c r="G250" s="31"/>
      <c r="H250" s="31"/>
    </row>
    <row r="251" spans="1:8" ht="16.5" customHeight="1">
      <c r="A251" s="171">
        <v>2931</v>
      </c>
      <c r="B251" s="55" t="s">
        <v>79</v>
      </c>
      <c r="C251" s="55" t="s">
        <v>71</v>
      </c>
      <c r="D251" s="55" t="s">
        <v>69</v>
      </c>
      <c r="E251" s="172" t="s">
        <v>487</v>
      </c>
      <c r="F251" s="1">
        <f>G251+H251</f>
        <v>0</v>
      </c>
      <c r="G251" s="1"/>
      <c r="H251" s="1"/>
    </row>
    <row r="252" spans="1:8" ht="16.5" customHeight="1">
      <c r="A252" s="171">
        <v>2932</v>
      </c>
      <c r="B252" s="55" t="s">
        <v>79</v>
      </c>
      <c r="C252" s="55" t="s">
        <v>71</v>
      </c>
      <c r="D252" s="55" t="s">
        <v>70</v>
      </c>
      <c r="E252" s="172" t="s">
        <v>488</v>
      </c>
      <c r="F252" s="1">
        <f>G252+H252</f>
        <v>0</v>
      </c>
      <c r="G252" s="1"/>
      <c r="H252" s="1"/>
    </row>
    <row r="253" spans="1:8" ht="16.5" customHeight="1">
      <c r="A253" s="171">
        <v>2940</v>
      </c>
      <c r="B253" s="54" t="s">
        <v>79</v>
      </c>
      <c r="C253" s="54" t="s">
        <v>325</v>
      </c>
      <c r="D253" s="54" t="s">
        <v>68</v>
      </c>
      <c r="E253" s="173" t="s">
        <v>489</v>
      </c>
      <c r="F253" s="1">
        <f>G253+H253</f>
        <v>0</v>
      </c>
      <c r="G253" s="1">
        <f>G255+G256</f>
        <v>0</v>
      </c>
      <c r="H253" s="1">
        <f>H255+H256</f>
        <v>0</v>
      </c>
    </row>
    <row r="254" spans="1:8" s="13" customFormat="1" ht="16.5" customHeight="1">
      <c r="A254" s="171"/>
      <c r="B254" s="54"/>
      <c r="C254" s="54"/>
      <c r="D254" s="54"/>
      <c r="E254" s="172" t="s">
        <v>234</v>
      </c>
      <c r="F254" s="1"/>
      <c r="G254" s="31"/>
      <c r="H254" s="31"/>
    </row>
    <row r="255" spans="1:8" ht="16.5" customHeight="1">
      <c r="A255" s="171">
        <v>2941</v>
      </c>
      <c r="B255" s="55" t="s">
        <v>79</v>
      </c>
      <c r="C255" s="55" t="s">
        <v>325</v>
      </c>
      <c r="D255" s="55" t="s">
        <v>69</v>
      </c>
      <c r="E255" s="172" t="s">
        <v>490</v>
      </c>
      <c r="F255" s="1">
        <f>G255+H255</f>
        <v>0</v>
      </c>
      <c r="G255" s="1"/>
      <c r="H255" s="1"/>
    </row>
    <row r="256" spans="1:8" ht="16.5" customHeight="1">
      <c r="A256" s="171">
        <v>2942</v>
      </c>
      <c r="B256" s="55" t="s">
        <v>79</v>
      </c>
      <c r="C256" s="55" t="s">
        <v>325</v>
      </c>
      <c r="D256" s="55" t="s">
        <v>70</v>
      </c>
      <c r="E256" s="172" t="s">
        <v>491</v>
      </c>
      <c r="F256" s="1">
        <f>G256+H256</f>
        <v>0</v>
      </c>
      <c r="G256" s="1"/>
      <c r="H256" s="1"/>
    </row>
    <row r="257" spans="1:8" ht="16.5" customHeight="1">
      <c r="A257" s="171">
        <v>2950</v>
      </c>
      <c r="B257" s="54" t="s">
        <v>79</v>
      </c>
      <c r="C257" s="54" t="s">
        <v>326</v>
      </c>
      <c r="D257" s="54" t="s">
        <v>68</v>
      </c>
      <c r="E257" s="173" t="s">
        <v>492</v>
      </c>
      <c r="F257" s="1">
        <f>G257+H257</f>
        <v>53149.1</v>
      </c>
      <c r="G257" s="1">
        <f>G259+G260</f>
        <v>53149.1</v>
      </c>
      <c r="H257" s="1">
        <f>H259+H260</f>
        <v>0</v>
      </c>
    </row>
    <row r="258" spans="1:8" s="13" customFormat="1" ht="16.5" customHeight="1">
      <c r="A258" s="171"/>
      <c r="B258" s="54"/>
      <c r="C258" s="54"/>
      <c r="D258" s="54"/>
      <c r="E258" s="172" t="s">
        <v>234</v>
      </c>
      <c r="F258" s="1"/>
      <c r="G258" s="31"/>
      <c r="H258" s="31"/>
    </row>
    <row r="259" spans="1:8" ht="16.5" customHeight="1">
      <c r="A259" s="171">
        <v>2951</v>
      </c>
      <c r="B259" s="55" t="s">
        <v>79</v>
      </c>
      <c r="C259" s="55" t="s">
        <v>326</v>
      </c>
      <c r="D259" s="55" t="s">
        <v>69</v>
      </c>
      <c r="E259" s="172" t="s">
        <v>493</v>
      </c>
      <c r="F259" s="1">
        <f>G259+H259</f>
        <v>53149.1</v>
      </c>
      <c r="G259" s="1">
        <v>53149.1</v>
      </c>
      <c r="H259" s="1"/>
    </row>
    <row r="260" spans="1:8" ht="16.5" customHeight="1">
      <c r="A260" s="171">
        <v>2952</v>
      </c>
      <c r="B260" s="55" t="s">
        <v>79</v>
      </c>
      <c r="C260" s="55" t="s">
        <v>326</v>
      </c>
      <c r="D260" s="55" t="s">
        <v>70</v>
      </c>
      <c r="E260" s="172" t="s">
        <v>494</v>
      </c>
      <c r="F260" s="1">
        <f>G260+H260</f>
        <v>0</v>
      </c>
      <c r="G260" s="1"/>
      <c r="H260" s="1"/>
    </row>
    <row r="261" spans="1:8" ht="16.5" customHeight="1">
      <c r="A261" s="171">
        <v>2960</v>
      </c>
      <c r="B261" s="54" t="s">
        <v>79</v>
      </c>
      <c r="C261" s="54" t="s">
        <v>345</v>
      </c>
      <c r="D261" s="54" t="s">
        <v>68</v>
      </c>
      <c r="E261" s="173" t="s">
        <v>495</v>
      </c>
      <c r="F261" s="1">
        <f>G261+H261</f>
        <v>0</v>
      </c>
      <c r="G261" s="1">
        <f>G263</f>
        <v>0</v>
      </c>
      <c r="H261" s="1">
        <f>H263</f>
        <v>0</v>
      </c>
    </row>
    <row r="262" spans="1:8" s="13" customFormat="1" ht="16.5" customHeight="1">
      <c r="A262" s="171"/>
      <c r="B262" s="54"/>
      <c r="C262" s="54"/>
      <c r="D262" s="54"/>
      <c r="E262" s="172" t="s">
        <v>234</v>
      </c>
      <c r="F262" s="1"/>
      <c r="G262" s="31"/>
      <c r="H262" s="31"/>
    </row>
    <row r="263" spans="1:8" ht="16.5" customHeight="1">
      <c r="A263" s="171">
        <v>2961</v>
      </c>
      <c r="B263" s="55" t="s">
        <v>79</v>
      </c>
      <c r="C263" s="55" t="s">
        <v>345</v>
      </c>
      <c r="D263" s="55" t="s">
        <v>69</v>
      </c>
      <c r="E263" s="172" t="s">
        <v>495</v>
      </c>
      <c r="F263" s="1">
        <f>G263+H263</f>
        <v>0</v>
      </c>
      <c r="G263" s="1"/>
      <c r="H263" s="1"/>
    </row>
    <row r="264" spans="1:8" ht="32.25" customHeight="1">
      <c r="A264" s="171">
        <v>2970</v>
      </c>
      <c r="B264" s="54" t="s">
        <v>79</v>
      </c>
      <c r="C264" s="54" t="s">
        <v>348</v>
      </c>
      <c r="D264" s="54" t="s">
        <v>68</v>
      </c>
      <c r="E264" s="173" t="s">
        <v>496</v>
      </c>
      <c r="F264" s="1">
        <f>G264+H264</f>
        <v>0</v>
      </c>
      <c r="G264" s="1">
        <f>G266</f>
        <v>0</v>
      </c>
      <c r="H264" s="1">
        <f>H266</f>
        <v>0</v>
      </c>
    </row>
    <row r="265" spans="1:8" s="13" customFormat="1" ht="18.75" customHeight="1">
      <c r="A265" s="171"/>
      <c r="B265" s="54"/>
      <c r="C265" s="54"/>
      <c r="D265" s="54"/>
      <c r="E265" s="172" t="s">
        <v>234</v>
      </c>
      <c r="F265" s="1"/>
      <c r="G265" s="31"/>
      <c r="H265" s="31"/>
    </row>
    <row r="266" spans="1:8" ht="18.75" customHeight="1">
      <c r="A266" s="171">
        <v>2971</v>
      </c>
      <c r="B266" s="55" t="s">
        <v>79</v>
      </c>
      <c r="C266" s="55" t="s">
        <v>348</v>
      </c>
      <c r="D266" s="55" t="s">
        <v>69</v>
      </c>
      <c r="E266" s="172" t="s">
        <v>496</v>
      </c>
      <c r="F266" s="1">
        <f>G266+H266</f>
        <v>0</v>
      </c>
      <c r="G266" s="1"/>
      <c r="H266" s="1"/>
    </row>
    <row r="267" spans="1:8" ht="18.75" customHeight="1">
      <c r="A267" s="171">
        <v>2980</v>
      </c>
      <c r="B267" s="54" t="s">
        <v>79</v>
      </c>
      <c r="C267" s="54" t="s">
        <v>350</v>
      </c>
      <c r="D267" s="54" t="s">
        <v>68</v>
      </c>
      <c r="E267" s="173" t="s">
        <v>497</v>
      </c>
      <c r="F267" s="1">
        <f>G267+H267</f>
        <v>0</v>
      </c>
      <c r="G267" s="1">
        <f>G269</f>
        <v>0</v>
      </c>
      <c r="H267" s="1">
        <f>H269</f>
        <v>0</v>
      </c>
    </row>
    <row r="268" spans="1:8" s="13" customFormat="1" ht="18.75" customHeight="1">
      <c r="A268" s="171"/>
      <c r="B268" s="54"/>
      <c r="C268" s="54"/>
      <c r="D268" s="54"/>
      <c r="E268" s="172" t="s">
        <v>234</v>
      </c>
      <c r="F268" s="1"/>
      <c r="G268" s="31"/>
      <c r="H268" s="31"/>
    </row>
    <row r="269" spans="1:8" ht="18.75" customHeight="1">
      <c r="A269" s="171">
        <v>2981</v>
      </c>
      <c r="B269" s="55" t="s">
        <v>79</v>
      </c>
      <c r="C269" s="55" t="s">
        <v>350</v>
      </c>
      <c r="D269" s="55" t="s">
        <v>69</v>
      </c>
      <c r="E269" s="172" t="s">
        <v>497</v>
      </c>
      <c r="F269" s="1">
        <f>G269+H269</f>
        <v>0</v>
      </c>
      <c r="G269" s="1"/>
      <c r="H269" s="1"/>
    </row>
    <row r="270" spans="1:8" s="12" customFormat="1" ht="41.25" customHeight="1">
      <c r="A270" s="167">
        <v>3000</v>
      </c>
      <c r="B270" s="54" t="s">
        <v>80</v>
      </c>
      <c r="C270" s="54" t="s">
        <v>68</v>
      </c>
      <c r="D270" s="54" t="s">
        <v>68</v>
      </c>
      <c r="E270" s="169" t="s">
        <v>498</v>
      </c>
      <c r="F270" s="15">
        <f>G270+H270</f>
        <v>13200</v>
      </c>
      <c r="G270" s="15">
        <f>G272+G276+G279+G282+G285+G288+G291+G294+G298</f>
        <v>13200</v>
      </c>
      <c r="H270" s="15">
        <f>H272+H276+H279+H282+H285+H288+H291+H294+H298</f>
        <v>0</v>
      </c>
    </row>
    <row r="271" spans="1:8" ht="19.5" customHeight="1">
      <c r="A271" s="171"/>
      <c r="B271" s="54"/>
      <c r="C271" s="54"/>
      <c r="D271" s="54"/>
      <c r="E271" s="172" t="s">
        <v>329</v>
      </c>
      <c r="F271" s="1"/>
      <c r="G271" s="1"/>
      <c r="H271" s="1"/>
    </row>
    <row r="272" spans="1:8" ht="19.5" customHeight="1">
      <c r="A272" s="171">
        <v>3010</v>
      </c>
      <c r="B272" s="54" t="s">
        <v>80</v>
      </c>
      <c r="C272" s="54" t="s">
        <v>69</v>
      </c>
      <c r="D272" s="54" t="s">
        <v>68</v>
      </c>
      <c r="E272" s="173" t="s">
        <v>499</v>
      </c>
      <c r="F272" s="1">
        <f>G272+H272</f>
        <v>0</v>
      </c>
      <c r="G272" s="1">
        <f>G274+G275</f>
        <v>0</v>
      </c>
      <c r="H272" s="1">
        <f>H274+H275</f>
        <v>0</v>
      </c>
    </row>
    <row r="273" spans="1:8" s="13" customFormat="1" ht="19.5" customHeight="1">
      <c r="A273" s="171"/>
      <c r="B273" s="54"/>
      <c r="C273" s="54"/>
      <c r="D273" s="54"/>
      <c r="E273" s="172" t="s">
        <v>234</v>
      </c>
      <c r="F273" s="1"/>
      <c r="G273" s="31"/>
      <c r="H273" s="31"/>
    </row>
    <row r="274" spans="1:8" ht="19.5" customHeight="1">
      <c r="A274" s="171">
        <v>3011</v>
      </c>
      <c r="B274" s="55" t="s">
        <v>80</v>
      </c>
      <c r="C274" s="55" t="s">
        <v>69</v>
      </c>
      <c r="D274" s="55" t="s">
        <v>69</v>
      </c>
      <c r="E274" s="172" t="s">
        <v>500</v>
      </c>
      <c r="F274" s="1">
        <f>G274+H274</f>
        <v>0</v>
      </c>
      <c r="G274" s="1"/>
      <c r="H274" s="1"/>
    </row>
    <row r="275" spans="1:8" ht="19.5" customHeight="1">
      <c r="A275" s="171">
        <v>3012</v>
      </c>
      <c r="B275" s="55" t="s">
        <v>80</v>
      </c>
      <c r="C275" s="55" t="s">
        <v>69</v>
      </c>
      <c r="D275" s="55" t="s">
        <v>70</v>
      </c>
      <c r="E275" s="172" t="s">
        <v>501</v>
      </c>
      <c r="F275" s="1">
        <f>G275+H275</f>
        <v>0</v>
      </c>
      <c r="G275" s="1"/>
      <c r="H275" s="1"/>
    </row>
    <row r="276" spans="1:8" ht="19.5" customHeight="1">
      <c r="A276" s="171">
        <v>3020</v>
      </c>
      <c r="B276" s="54" t="s">
        <v>80</v>
      </c>
      <c r="C276" s="54" t="s">
        <v>70</v>
      </c>
      <c r="D276" s="54" t="s">
        <v>68</v>
      </c>
      <c r="E276" s="173" t="s">
        <v>502</v>
      </c>
      <c r="F276" s="1">
        <f>G276+H276</f>
        <v>0</v>
      </c>
      <c r="G276" s="1">
        <f>G278</f>
        <v>0</v>
      </c>
      <c r="H276" s="1">
        <f>H278</f>
        <v>0</v>
      </c>
    </row>
    <row r="277" spans="1:8" s="13" customFormat="1" ht="19.5" customHeight="1">
      <c r="A277" s="171"/>
      <c r="B277" s="54"/>
      <c r="C277" s="54"/>
      <c r="D277" s="54"/>
      <c r="E277" s="172" t="s">
        <v>234</v>
      </c>
      <c r="F277" s="1"/>
      <c r="G277" s="31"/>
      <c r="H277" s="31"/>
    </row>
    <row r="278" spans="1:8" ht="19.5" customHeight="1">
      <c r="A278" s="171">
        <v>3021</v>
      </c>
      <c r="B278" s="55" t="s">
        <v>80</v>
      </c>
      <c r="C278" s="55" t="s">
        <v>70</v>
      </c>
      <c r="D278" s="55" t="s">
        <v>69</v>
      </c>
      <c r="E278" s="172" t="s">
        <v>502</v>
      </c>
      <c r="F278" s="1">
        <f>G278+H278</f>
        <v>0</v>
      </c>
      <c r="G278" s="1"/>
      <c r="H278" s="1"/>
    </row>
    <row r="279" spans="1:8" ht="19.5" customHeight="1">
      <c r="A279" s="171">
        <v>3030</v>
      </c>
      <c r="B279" s="54" t="s">
        <v>80</v>
      </c>
      <c r="C279" s="54" t="s">
        <v>71</v>
      </c>
      <c r="D279" s="54" t="s">
        <v>68</v>
      </c>
      <c r="E279" s="173" t="s">
        <v>503</v>
      </c>
      <c r="F279" s="1">
        <f>G279+H279</f>
        <v>2500</v>
      </c>
      <c r="G279" s="1">
        <f>G281</f>
        <v>2500</v>
      </c>
      <c r="H279" s="1">
        <f>H281</f>
        <v>0</v>
      </c>
    </row>
    <row r="280" spans="1:8" s="13" customFormat="1" ht="19.5" customHeight="1">
      <c r="A280" s="171"/>
      <c r="B280" s="54"/>
      <c r="C280" s="54"/>
      <c r="D280" s="54"/>
      <c r="E280" s="172" t="s">
        <v>234</v>
      </c>
      <c r="F280" s="1"/>
      <c r="G280" s="31"/>
      <c r="H280" s="31"/>
    </row>
    <row r="281" spans="1:8" ht="19.5" customHeight="1">
      <c r="A281" s="171">
        <v>3031</v>
      </c>
      <c r="B281" s="55" t="s">
        <v>80</v>
      </c>
      <c r="C281" s="55" t="s">
        <v>71</v>
      </c>
      <c r="D281" s="55" t="s">
        <v>69</v>
      </c>
      <c r="E281" s="172" t="s">
        <v>503</v>
      </c>
      <c r="F281" s="1">
        <f>G281+H281</f>
        <v>2500</v>
      </c>
      <c r="G281" s="1">
        <v>2500</v>
      </c>
      <c r="H281" s="1"/>
    </row>
    <row r="282" spans="1:8" ht="19.5" customHeight="1">
      <c r="A282" s="171">
        <v>3040</v>
      </c>
      <c r="B282" s="54" t="s">
        <v>80</v>
      </c>
      <c r="C282" s="54" t="s">
        <v>325</v>
      </c>
      <c r="D282" s="54" t="s">
        <v>68</v>
      </c>
      <c r="E282" s="173" t="s">
        <v>504</v>
      </c>
      <c r="F282" s="1">
        <f>G282+H282</f>
        <v>2600</v>
      </c>
      <c r="G282" s="1">
        <f>G284</f>
        <v>2600</v>
      </c>
      <c r="H282" s="1">
        <f>H284</f>
        <v>0</v>
      </c>
    </row>
    <row r="283" spans="1:8" s="13" customFormat="1" ht="19.5" customHeight="1">
      <c r="A283" s="171"/>
      <c r="B283" s="54"/>
      <c r="C283" s="54"/>
      <c r="D283" s="54"/>
      <c r="E283" s="172" t="s">
        <v>234</v>
      </c>
      <c r="F283" s="1"/>
      <c r="G283" s="31"/>
      <c r="H283" s="31"/>
    </row>
    <row r="284" spans="1:8" ht="19.5" customHeight="1">
      <c r="A284" s="171">
        <v>3041</v>
      </c>
      <c r="B284" s="55" t="s">
        <v>80</v>
      </c>
      <c r="C284" s="55" t="s">
        <v>325</v>
      </c>
      <c r="D284" s="55" t="s">
        <v>69</v>
      </c>
      <c r="E284" s="172" t="s">
        <v>504</v>
      </c>
      <c r="F284" s="1">
        <f>G284+H284</f>
        <v>2600</v>
      </c>
      <c r="G284" s="1">
        <v>2600</v>
      </c>
      <c r="H284" s="1"/>
    </row>
    <row r="285" spans="1:8" ht="19.5" customHeight="1">
      <c r="A285" s="171">
        <v>3050</v>
      </c>
      <c r="B285" s="54" t="s">
        <v>80</v>
      </c>
      <c r="C285" s="54" t="s">
        <v>326</v>
      </c>
      <c r="D285" s="54" t="s">
        <v>68</v>
      </c>
      <c r="E285" s="173" t="s">
        <v>505</v>
      </c>
      <c r="F285" s="1">
        <f>G285+H285</f>
        <v>0</v>
      </c>
      <c r="G285" s="1">
        <f>G287</f>
        <v>0</v>
      </c>
      <c r="H285" s="1">
        <f>H287</f>
        <v>0</v>
      </c>
    </row>
    <row r="286" spans="1:8" s="13" customFormat="1" ht="19.5" customHeight="1">
      <c r="A286" s="171"/>
      <c r="B286" s="54"/>
      <c r="C286" s="54"/>
      <c r="D286" s="54"/>
      <c r="E286" s="172" t="s">
        <v>234</v>
      </c>
      <c r="F286" s="1"/>
      <c r="G286" s="31"/>
      <c r="H286" s="31"/>
    </row>
    <row r="287" spans="1:8" ht="19.5" customHeight="1">
      <c r="A287" s="171">
        <v>3051</v>
      </c>
      <c r="B287" s="55" t="s">
        <v>80</v>
      </c>
      <c r="C287" s="55" t="s">
        <v>326</v>
      </c>
      <c r="D287" s="55" t="s">
        <v>69</v>
      </c>
      <c r="E287" s="172" t="s">
        <v>505</v>
      </c>
      <c r="F287" s="1">
        <f>G287+H287</f>
        <v>0</v>
      </c>
      <c r="G287" s="1"/>
      <c r="H287" s="1"/>
    </row>
    <row r="288" spans="1:8" ht="19.5" customHeight="1">
      <c r="A288" s="171">
        <v>3060</v>
      </c>
      <c r="B288" s="54" t="s">
        <v>80</v>
      </c>
      <c r="C288" s="54" t="s">
        <v>345</v>
      </c>
      <c r="D288" s="54" t="s">
        <v>68</v>
      </c>
      <c r="E288" s="173" t="s">
        <v>506</v>
      </c>
      <c r="F288" s="1">
        <f>G288+H288</f>
        <v>0</v>
      </c>
      <c r="G288" s="1">
        <f>G290</f>
        <v>0</v>
      </c>
      <c r="H288" s="1">
        <f>H290</f>
        <v>0</v>
      </c>
    </row>
    <row r="289" spans="1:8" s="13" customFormat="1" ht="19.5" customHeight="1">
      <c r="A289" s="171"/>
      <c r="B289" s="54"/>
      <c r="C289" s="54"/>
      <c r="D289" s="54"/>
      <c r="E289" s="172" t="s">
        <v>234</v>
      </c>
      <c r="F289" s="1"/>
      <c r="G289" s="31"/>
      <c r="H289" s="31"/>
    </row>
    <row r="290" spans="1:8" ht="19.5" customHeight="1">
      <c r="A290" s="171">
        <v>3061</v>
      </c>
      <c r="B290" s="55" t="s">
        <v>80</v>
      </c>
      <c r="C290" s="55" t="s">
        <v>345</v>
      </c>
      <c r="D290" s="55" t="s">
        <v>69</v>
      </c>
      <c r="E290" s="172" t="s">
        <v>506</v>
      </c>
      <c r="F290" s="1">
        <f>G290+H290</f>
        <v>0</v>
      </c>
      <c r="G290" s="1"/>
      <c r="H290" s="1"/>
    </row>
    <row r="291" spans="1:8" ht="19.5" customHeight="1">
      <c r="A291" s="171">
        <v>3070</v>
      </c>
      <c r="B291" s="54" t="s">
        <v>80</v>
      </c>
      <c r="C291" s="54" t="s">
        <v>348</v>
      </c>
      <c r="D291" s="54" t="s">
        <v>68</v>
      </c>
      <c r="E291" s="173" t="s">
        <v>507</v>
      </c>
      <c r="F291" s="1">
        <f>G291+H291</f>
        <v>8100</v>
      </c>
      <c r="G291" s="1">
        <f>G293</f>
        <v>8100</v>
      </c>
      <c r="H291" s="1">
        <f>H293</f>
        <v>0</v>
      </c>
    </row>
    <row r="292" spans="1:8" s="13" customFormat="1" ht="19.5" customHeight="1">
      <c r="A292" s="171"/>
      <c r="B292" s="54"/>
      <c r="C292" s="54"/>
      <c r="D292" s="54"/>
      <c r="E292" s="172" t="s">
        <v>234</v>
      </c>
      <c r="F292" s="1"/>
      <c r="G292" s="31"/>
      <c r="H292" s="31"/>
    </row>
    <row r="293" spans="1:8" ht="19.5" customHeight="1">
      <c r="A293" s="171">
        <v>3071</v>
      </c>
      <c r="B293" s="55" t="s">
        <v>80</v>
      </c>
      <c r="C293" s="55" t="s">
        <v>348</v>
      </c>
      <c r="D293" s="55" t="s">
        <v>69</v>
      </c>
      <c r="E293" s="172" t="s">
        <v>507</v>
      </c>
      <c r="F293" s="1">
        <f>G293+H293</f>
        <v>8100</v>
      </c>
      <c r="G293" s="1">
        <v>8100</v>
      </c>
      <c r="H293" s="1"/>
    </row>
    <row r="294" spans="1:8" ht="41.25" customHeight="1">
      <c r="A294" s="171">
        <v>3080</v>
      </c>
      <c r="B294" s="54" t="s">
        <v>80</v>
      </c>
      <c r="C294" s="54" t="s">
        <v>350</v>
      </c>
      <c r="D294" s="54" t="s">
        <v>68</v>
      </c>
      <c r="E294" s="173" t="s">
        <v>508</v>
      </c>
      <c r="F294" s="1">
        <f>G294+H294</f>
        <v>0</v>
      </c>
      <c r="G294" s="1">
        <f>G296</f>
        <v>0</v>
      </c>
      <c r="H294" s="1">
        <f>H296</f>
        <v>0</v>
      </c>
    </row>
    <row r="295" spans="1:8" s="13" customFormat="1" ht="21.75" customHeight="1">
      <c r="A295" s="171"/>
      <c r="B295" s="54"/>
      <c r="C295" s="54"/>
      <c r="D295" s="54"/>
      <c r="E295" s="172" t="s">
        <v>234</v>
      </c>
      <c r="F295" s="1"/>
      <c r="G295" s="31"/>
      <c r="H295" s="31"/>
    </row>
    <row r="296" spans="1:8" ht="29.25" customHeight="1">
      <c r="A296" s="171">
        <v>3081</v>
      </c>
      <c r="B296" s="55" t="s">
        <v>80</v>
      </c>
      <c r="C296" s="55" t="s">
        <v>350</v>
      </c>
      <c r="D296" s="55" t="s">
        <v>69</v>
      </c>
      <c r="E296" s="172" t="s">
        <v>508</v>
      </c>
      <c r="F296" s="1">
        <f>G296+H296</f>
        <v>0</v>
      </c>
      <c r="G296" s="1"/>
      <c r="H296" s="1"/>
    </row>
    <row r="297" spans="1:8" s="13" customFormat="1" ht="19.5" customHeight="1">
      <c r="A297" s="171"/>
      <c r="B297" s="54"/>
      <c r="C297" s="54"/>
      <c r="D297" s="54"/>
      <c r="E297" s="172" t="s">
        <v>234</v>
      </c>
      <c r="F297" s="1"/>
      <c r="G297" s="31"/>
      <c r="H297" s="31"/>
    </row>
    <row r="298" spans="1:8" ht="19.5" customHeight="1">
      <c r="A298" s="171">
        <v>3090</v>
      </c>
      <c r="B298" s="54" t="s">
        <v>80</v>
      </c>
      <c r="C298" s="54" t="s">
        <v>421</v>
      </c>
      <c r="D298" s="54" t="s">
        <v>68</v>
      </c>
      <c r="E298" s="173" t="s">
        <v>509</v>
      </c>
      <c r="F298" s="1">
        <f>G298+H298</f>
        <v>0</v>
      </c>
      <c r="G298" s="1">
        <f>G300+G301</f>
        <v>0</v>
      </c>
      <c r="H298" s="1">
        <f>H300+H301</f>
        <v>0</v>
      </c>
    </row>
    <row r="299" spans="1:8" s="13" customFormat="1" ht="19.5" customHeight="1">
      <c r="A299" s="171"/>
      <c r="B299" s="54"/>
      <c r="C299" s="54"/>
      <c r="D299" s="54"/>
      <c r="E299" s="172" t="s">
        <v>234</v>
      </c>
      <c r="F299" s="1"/>
      <c r="G299" s="31"/>
      <c r="H299" s="31"/>
    </row>
    <row r="300" spans="1:8" ht="19.5" customHeight="1">
      <c r="A300" s="171">
        <v>3091</v>
      </c>
      <c r="B300" s="55" t="s">
        <v>80</v>
      </c>
      <c r="C300" s="55" t="s">
        <v>421</v>
      </c>
      <c r="D300" s="55" t="s">
        <v>69</v>
      </c>
      <c r="E300" s="172" t="s">
        <v>509</v>
      </c>
      <c r="F300" s="1">
        <f>G300+H300</f>
        <v>0</v>
      </c>
      <c r="G300" s="1"/>
      <c r="H300" s="1"/>
    </row>
    <row r="301" spans="1:8" ht="41.25" customHeight="1">
      <c r="A301" s="171">
        <v>3092</v>
      </c>
      <c r="B301" s="55" t="s">
        <v>80</v>
      </c>
      <c r="C301" s="55" t="s">
        <v>421</v>
      </c>
      <c r="D301" s="55" t="s">
        <v>70</v>
      </c>
      <c r="E301" s="172" t="s">
        <v>510</v>
      </c>
      <c r="F301" s="1">
        <f>G301+H301</f>
        <v>0</v>
      </c>
      <c r="G301" s="1"/>
      <c r="H301" s="1"/>
    </row>
    <row r="302" spans="1:8" s="12" customFormat="1" ht="41.25" customHeight="1">
      <c r="A302" s="167">
        <v>3100</v>
      </c>
      <c r="B302" s="54" t="s">
        <v>81</v>
      </c>
      <c r="C302" s="54" t="s">
        <v>68</v>
      </c>
      <c r="D302" s="54" t="s">
        <v>68</v>
      </c>
      <c r="E302" s="180" t="s">
        <v>511</v>
      </c>
      <c r="F302" s="15">
        <f>F304</f>
        <v>7300</v>
      </c>
      <c r="G302" s="15">
        <f t="shared" ref="G302:H302" si="4">G304</f>
        <v>14300</v>
      </c>
      <c r="H302" s="15">
        <f t="shared" si="4"/>
        <v>0</v>
      </c>
    </row>
    <row r="303" spans="1:8" ht="18" customHeight="1">
      <c r="A303" s="171"/>
      <c r="B303" s="54"/>
      <c r="C303" s="54"/>
      <c r="D303" s="54"/>
      <c r="E303" s="172" t="s">
        <v>329</v>
      </c>
      <c r="F303" s="1"/>
      <c r="G303" s="1"/>
      <c r="H303" s="1"/>
    </row>
    <row r="304" spans="1:8" ht="18" customHeight="1">
      <c r="A304" s="171">
        <v>3110</v>
      </c>
      <c r="B304" s="56" t="s">
        <v>81</v>
      </c>
      <c r="C304" s="56" t="s">
        <v>69</v>
      </c>
      <c r="D304" s="56" t="s">
        <v>68</v>
      </c>
      <c r="E304" s="177" t="s">
        <v>512</v>
      </c>
      <c r="F304" s="1">
        <f>G304+H304-'hat1'!F136</f>
        <v>7300</v>
      </c>
      <c r="G304" s="1">
        <f>G306</f>
        <v>14300</v>
      </c>
      <c r="H304" s="1">
        <f>H306</f>
        <v>0</v>
      </c>
    </row>
    <row r="305" spans="1:8" s="13" customFormat="1" ht="18" customHeight="1">
      <c r="A305" s="171"/>
      <c r="B305" s="54"/>
      <c r="C305" s="54"/>
      <c r="D305" s="54"/>
      <c r="E305" s="172" t="s">
        <v>234</v>
      </c>
      <c r="F305" s="1"/>
      <c r="G305" s="31"/>
      <c r="H305" s="31"/>
    </row>
    <row r="306" spans="1:8" ht="18" customHeight="1">
      <c r="A306" s="171">
        <v>3112</v>
      </c>
      <c r="B306" s="56" t="s">
        <v>81</v>
      </c>
      <c r="C306" s="56" t="s">
        <v>69</v>
      </c>
      <c r="D306" s="56" t="s">
        <v>70</v>
      </c>
      <c r="E306" s="178" t="s">
        <v>513</v>
      </c>
      <c r="F306" s="1">
        <f>G306+H306-'hat1'!F136</f>
        <v>7300</v>
      </c>
      <c r="G306" s="1">
        <v>14300</v>
      </c>
      <c r="H306" s="1"/>
    </row>
    <row r="307" spans="1:8" ht="41.25" customHeight="1">
      <c r="G307" s="99"/>
      <c r="H307" s="99"/>
    </row>
    <row r="308" spans="1:8" ht="41.25" customHeight="1">
      <c r="G308" s="99"/>
      <c r="H308" s="99"/>
    </row>
    <row r="309" spans="1:8" ht="41.25" customHeight="1">
      <c r="G309" s="99"/>
      <c r="H309" s="99"/>
    </row>
    <row r="310" spans="1:8" ht="41.25" customHeight="1">
      <c r="G310" s="99"/>
      <c r="H310" s="99"/>
    </row>
    <row r="311" spans="1:8" ht="41.25" customHeight="1">
      <c r="G311" s="99"/>
      <c r="H311" s="99"/>
    </row>
    <row r="312" spans="1:8" ht="41.25" customHeight="1">
      <c r="G312" s="99"/>
      <c r="H312" s="99"/>
    </row>
    <row r="313" spans="1:8" ht="41.25" customHeight="1">
      <c r="G313" s="99"/>
      <c r="H313" s="99"/>
    </row>
    <row r="314" spans="1:8" ht="41.25" customHeight="1">
      <c r="G314" s="99"/>
      <c r="H314" s="99"/>
    </row>
    <row r="315" spans="1:8" ht="41.25" customHeight="1">
      <c r="G315" s="99"/>
      <c r="H315" s="99"/>
    </row>
    <row r="316" spans="1:8" ht="41.25" customHeight="1">
      <c r="G316" s="99"/>
      <c r="H316" s="99"/>
    </row>
    <row r="317" spans="1:8" ht="41.25" customHeight="1">
      <c r="G317" s="99"/>
      <c r="H317" s="99"/>
    </row>
    <row r="318" spans="1:8" ht="41.25" customHeight="1">
      <c r="G318" s="99"/>
      <c r="H318" s="99"/>
    </row>
    <row r="319" spans="1:8" ht="41.25" customHeight="1">
      <c r="G319" s="99"/>
      <c r="H319" s="99"/>
    </row>
    <row r="320" spans="1:8" ht="41.25" customHeight="1">
      <c r="G320" s="99"/>
      <c r="H320" s="99"/>
    </row>
    <row r="321" spans="7:8" ht="41.25" customHeight="1">
      <c r="G321" s="99"/>
      <c r="H321" s="99"/>
    </row>
    <row r="322" spans="7:8" ht="41.25" customHeight="1">
      <c r="G322" s="99"/>
      <c r="H322" s="99"/>
    </row>
    <row r="323" spans="7:8" ht="41.25" customHeight="1">
      <c r="G323" s="99"/>
      <c r="H323" s="99"/>
    </row>
    <row r="324" spans="7:8" ht="41.25" customHeight="1">
      <c r="G324" s="99"/>
      <c r="H324" s="99"/>
    </row>
    <row r="325" spans="7:8" ht="41.25" customHeight="1">
      <c r="G325" s="99"/>
      <c r="H325" s="99"/>
    </row>
    <row r="326" spans="7:8" ht="41.25" customHeight="1">
      <c r="G326" s="99"/>
      <c r="H326" s="99"/>
    </row>
    <row r="327" spans="7:8" ht="41.25" customHeight="1">
      <c r="G327" s="99"/>
      <c r="H327" s="99"/>
    </row>
    <row r="328" spans="7:8" ht="41.25" customHeight="1">
      <c r="G328" s="99"/>
      <c r="H328" s="99"/>
    </row>
  </sheetData>
  <mergeCells count="10">
    <mergeCell ref="A1:H1"/>
    <mergeCell ref="A2:H2"/>
    <mergeCell ref="F4:F5"/>
    <mergeCell ref="G4:H4"/>
    <mergeCell ref="A4:A5"/>
    <mergeCell ref="B4:B5"/>
    <mergeCell ref="C4:C5"/>
    <mergeCell ref="D4:D5"/>
    <mergeCell ref="E4:E5"/>
    <mergeCell ref="F3:H3"/>
  </mergeCells>
  <pageMargins left="0" right="0" top="0" bottom="0" header="0" footer="0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93"/>
  <sheetViews>
    <sheetView zoomScale="90" zoomScaleNormal="90" workbookViewId="0">
      <selection activeCell="E115" sqref="E115"/>
    </sheetView>
  </sheetViews>
  <sheetFormatPr defaultRowHeight="28.5" customHeight="1"/>
  <cols>
    <col min="1" max="1" width="5.28515625" style="91" customWidth="1"/>
    <col min="2" max="2" width="53.7109375" style="17" customWidth="1"/>
    <col min="3" max="3" width="5.7109375" style="91" customWidth="1"/>
    <col min="4" max="4" width="10.5703125" style="17" customWidth="1"/>
    <col min="5" max="5" width="10.7109375" style="17" customWidth="1"/>
    <col min="6" max="6" width="9.42578125" style="17" customWidth="1"/>
    <col min="7" max="7" width="0.140625" style="6" customWidth="1"/>
    <col min="8" max="16384" width="9.140625" style="6"/>
  </cols>
  <sheetData>
    <row r="1" spans="1:8" s="20" customFormat="1" ht="28.5" customHeight="1">
      <c r="A1" s="286" t="s">
        <v>82</v>
      </c>
      <c r="B1" s="286"/>
      <c r="C1" s="286"/>
      <c r="D1" s="286"/>
      <c r="E1" s="286"/>
      <c r="F1" s="286"/>
    </row>
    <row r="2" spans="1:8" s="17" customFormat="1" ht="49.5" customHeight="1">
      <c r="A2" s="287" t="s">
        <v>784</v>
      </c>
      <c r="B2" s="287"/>
      <c r="C2" s="287"/>
      <c r="D2" s="287"/>
      <c r="E2" s="287"/>
      <c r="F2" s="287"/>
    </row>
    <row r="3" spans="1:8" s="148" customFormat="1" ht="17.25">
      <c r="A3" s="153"/>
      <c r="B3" s="154"/>
      <c r="C3" s="155"/>
      <c r="D3" s="155"/>
      <c r="E3" s="265" t="s">
        <v>735</v>
      </c>
      <c r="F3" s="265"/>
      <c r="H3" s="206"/>
    </row>
    <row r="4" spans="1:8" ht="28.5" customHeight="1">
      <c r="A4" s="264" t="s">
        <v>320</v>
      </c>
      <c r="B4" s="106" t="s">
        <v>514</v>
      </c>
      <c r="C4" s="106"/>
      <c r="D4" s="285" t="s">
        <v>0</v>
      </c>
      <c r="E4" s="281" t="s">
        <v>1</v>
      </c>
      <c r="F4" s="281"/>
    </row>
    <row r="5" spans="1:8" ht="28.5" customHeight="1">
      <c r="A5" s="264"/>
      <c r="B5" s="106" t="s">
        <v>515</v>
      </c>
      <c r="C5" s="63" t="s">
        <v>83</v>
      </c>
      <c r="D5" s="281"/>
      <c r="E5" s="102" t="s">
        <v>2</v>
      </c>
      <c r="F5" s="102" t="s">
        <v>3</v>
      </c>
    </row>
    <row r="6" spans="1:8" s="101" customFormat="1" ht="18.75" customHeight="1">
      <c r="A6" s="100">
        <v>1</v>
      </c>
      <c r="B6" s="100">
        <v>2</v>
      </c>
      <c r="C6" s="100">
        <v>3</v>
      </c>
      <c r="D6" s="100">
        <v>4</v>
      </c>
      <c r="E6" s="100">
        <v>5</v>
      </c>
      <c r="F6" s="100">
        <v>6</v>
      </c>
    </row>
    <row r="7" spans="1:8" ht="28.5" customHeight="1">
      <c r="A7" s="107">
        <v>4000</v>
      </c>
      <c r="B7" s="108" t="s">
        <v>675</v>
      </c>
      <c r="C7" s="74"/>
      <c r="D7" s="15">
        <f>E7+F7-'hat1'!F136</f>
        <v>506839.9</v>
      </c>
      <c r="E7" s="15">
        <f>E9</f>
        <v>439199.5</v>
      </c>
      <c r="F7" s="15">
        <f>F9+F170+F205</f>
        <v>74640.399999999994</v>
      </c>
    </row>
    <row r="8" spans="1:8" ht="14.25" customHeight="1">
      <c r="A8" s="107"/>
      <c r="B8" s="69" t="s">
        <v>516</v>
      </c>
      <c r="C8" s="74"/>
      <c r="D8" s="15"/>
      <c r="E8" s="1"/>
      <c r="F8" s="1"/>
    </row>
    <row r="9" spans="1:8" ht="28.5" customHeight="1">
      <c r="A9" s="107">
        <v>4050</v>
      </c>
      <c r="B9" s="106" t="s">
        <v>760</v>
      </c>
      <c r="C9" s="109" t="s">
        <v>60</v>
      </c>
      <c r="D9" s="1">
        <f>E9+F9-'hat1'!F136</f>
        <v>432199.5</v>
      </c>
      <c r="E9" s="1">
        <f>E11+E24+E67+E82+E92+E126+E141</f>
        <v>439199.5</v>
      </c>
      <c r="F9" s="1">
        <f>F11+F92+F141</f>
        <v>0</v>
      </c>
    </row>
    <row r="10" spans="1:8" ht="12" customHeight="1">
      <c r="A10" s="110"/>
      <c r="B10" s="69" t="s">
        <v>516</v>
      </c>
      <c r="C10" s="74"/>
      <c r="D10" s="1"/>
      <c r="E10" s="1"/>
      <c r="F10" s="1"/>
    </row>
    <row r="11" spans="1:8" ht="28.5" customHeight="1">
      <c r="A11" s="107">
        <v>4100</v>
      </c>
      <c r="B11" s="111" t="s">
        <v>630</v>
      </c>
      <c r="C11" s="58" t="s">
        <v>60</v>
      </c>
      <c r="D11" s="1">
        <f>E11+F11</f>
        <v>178670</v>
      </c>
      <c r="E11" s="1">
        <f>E13+E18+E21</f>
        <v>178670</v>
      </c>
      <c r="F11" s="1">
        <f>F21</f>
        <v>0</v>
      </c>
    </row>
    <row r="12" spans="1:8" ht="14.25" customHeight="1">
      <c r="A12" s="110"/>
      <c r="B12" s="69" t="s">
        <v>516</v>
      </c>
      <c r="C12" s="74"/>
      <c r="D12" s="1"/>
      <c r="E12" s="1"/>
      <c r="F12" s="1"/>
    </row>
    <row r="13" spans="1:8" ht="28.5" customHeight="1">
      <c r="A13" s="107">
        <v>4110</v>
      </c>
      <c r="B13" s="68" t="s">
        <v>631</v>
      </c>
      <c r="C13" s="58" t="s">
        <v>60</v>
      </c>
      <c r="D13" s="1">
        <f>E13</f>
        <v>178670</v>
      </c>
      <c r="E13" s="1">
        <f>E15+E16+E17</f>
        <v>178670</v>
      </c>
      <c r="F13" s="1" t="s">
        <v>66</v>
      </c>
    </row>
    <row r="14" spans="1:8" ht="13.5" customHeight="1">
      <c r="A14" s="107"/>
      <c r="B14" s="69" t="s">
        <v>234</v>
      </c>
      <c r="C14" s="58"/>
      <c r="D14" s="1"/>
      <c r="E14" s="1"/>
      <c r="F14" s="1"/>
    </row>
    <row r="15" spans="1:8" ht="20.25" customHeight="1">
      <c r="A15" s="107">
        <v>4111</v>
      </c>
      <c r="B15" s="59" t="s">
        <v>517</v>
      </c>
      <c r="C15" s="63" t="s">
        <v>84</v>
      </c>
      <c r="D15" s="1">
        <f>E15</f>
        <v>172430</v>
      </c>
      <c r="E15" s="1">
        <v>172430</v>
      </c>
      <c r="F15" s="1" t="s">
        <v>66</v>
      </c>
    </row>
    <row r="16" spans="1:8" ht="30" customHeight="1">
      <c r="A16" s="107">
        <v>4112</v>
      </c>
      <c r="B16" s="59" t="s">
        <v>518</v>
      </c>
      <c r="C16" s="65" t="s">
        <v>85</v>
      </c>
      <c r="D16" s="1">
        <f>E16</f>
        <v>6240</v>
      </c>
      <c r="E16" s="1">
        <v>6240</v>
      </c>
      <c r="F16" s="1" t="s">
        <v>66</v>
      </c>
    </row>
    <row r="17" spans="1:6" ht="20.25" customHeight="1">
      <c r="A17" s="107">
        <v>4114</v>
      </c>
      <c r="B17" s="59" t="s">
        <v>519</v>
      </c>
      <c r="C17" s="65" t="s">
        <v>86</v>
      </c>
      <c r="D17" s="1">
        <f>E17</f>
        <v>0</v>
      </c>
      <c r="E17" s="1"/>
      <c r="F17" s="1" t="s">
        <v>66</v>
      </c>
    </row>
    <row r="18" spans="1:6" ht="20.25" customHeight="1">
      <c r="A18" s="107">
        <v>4120</v>
      </c>
      <c r="B18" s="70" t="s">
        <v>632</v>
      </c>
      <c r="C18" s="58" t="s">
        <v>60</v>
      </c>
      <c r="D18" s="1">
        <f>E18</f>
        <v>0</v>
      </c>
      <c r="E18" s="1">
        <f>E20</f>
        <v>0</v>
      </c>
      <c r="F18" s="1" t="s">
        <v>66</v>
      </c>
    </row>
    <row r="19" spans="1:6" ht="15" customHeight="1">
      <c r="A19" s="107"/>
      <c r="B19" s="69" t="s">
        <v>234</v>
      </c>
      <c r="C19" s="58"/>
      <c r="D19" s="1"/>
      <c r="E19" s="1"/>
      <c r="F19" s="1"/>
    </row>
    <row r="20" spans="1:6" ht="20.25" customHeight="1">
      <c r="A20" s="107">
        <v>4121</v>
      </c>
      <c r="B20" s="59" t="s">
        <v>520</v>
      </c>
      <c r="C20" s="65" t="s">
        <v>87</v>
      </c>
      <c r="D20" s="1">
        <f>E20</f>
        <v>0</v>
      </c>
      <c r="E20" s="1"/>
      <c r="F20" s="1" t="s">
        <v>66</v>
      </c>
    </row>
    <row r="21" spans="1:6" ht="20.25" customHeight="1">
      <c r="A21" s="107">
        <v>4130</v>
      </c>
      <c r="B21" s="70" t="s">
        <v>633</v>
      </c>
      <c r="C21" s="58" t="s">
        <v>60</v>
      </c>
      <c r="D21" s="1">
        <f>E21+F21</f>
        <v>0</v>
      </c>
      <c r="E21" s="1">
        <f>E23</f>
        <v>0</v>
      </c>
      <c r="F21" s="1">
        <f>F23</f>
        <v>0</v>
      </c>
    </row>
    <row r="22" spans="1:6" ht="13.5" customHeight="1">
      <c r="A22" s="107"/>
      <c r="B22" s="69" t="s">
        <v>234</v>
      </c>
      <c r="C22" s="58"/>
      <c r="D22" s="1"/>
      <c r="E22" s="1"/>
      <c r="F22" s="1"/>
    </row>
    <row r="23" spans="1:6" ht="20.25" customHeight="1">
      <c r="A23" s="107">
        <v>4131</v>
      </c>
      <c r="B23" s="70" t="s">
        <v>521</v>
      </c>
      <c r="C23" s="63" t="s">
        <v>88</v>
      </c>
      <c r="D23" s="1">
        <f>E23+F23</f>
        <v>0</v>
      </c>
      <c r="E23" s="1"/>
      <c r="F23" s="1"/>
    </row>
    <row r="24" spans="1:6" s="7" customFormat="1" ht="28.5" customHeight="1">
      <c r="A24" s="107">
        <v>4200</v>
      </c>
      <c r="B24" s="59" t="s">
        <v>634</v>
      </c>
      <c r="C24" s="58" t="s">
        <v>60</v>
      </c>
      <c r="D24" s="15">
        <f>E24</f>
        <v>73200.399999999994</v>
      </c>
      <c r="E24" s="15">
        <f>E26+E35+E40+E50+E53+E57</f>
        <v>73200.399999999994</v>
      </c>
      <c r="F24" s="15" t="s">
        <v>66</v>
      </c>
    </row>
    <row r="25" spans="1:6" ht="13.5" customHeight="1">
      <c r="A25" s="110"/>
      <c r="B25" s="69" t="s">
        <v>516</v>
      </c>
      <c r="C25" s="74"/>
      <c r="D25" s="1"/>
      <c r="E25" s="1"/>
      <c r="F25" s="1"/>
    </row>
    <row r="26" spans="1:6" ht="28.5" customHeight="1">
      <c r="A26" s="107">
        <v>4210</v>
      </c>
      <c r="B26" s="70" t="s">
        <v>635</v>
      </c>
      <c r="C26" s="58" t="s">
        <v>60</v>
      </c>
      <c r="D26" s="1">
        <f>E26</f>
        <v>20878</v>
      </c>
      <c r="E26" s="1">
        <f>E28+E29+E30+E31+E32+E33+E34</f>
        <v>20878</v>
      </c>
      <c r="F26" s="1" t="s">
        <v>66</v>
      </c>
    </row>
    <row r="27" spans="1:6" ht="12.75" customHeight="1">
      <c r="A27" s="107"/>
      <c r="B27" s="69" t="s">
        <v>234</v>
      </c>
      <c r="C27" s="58"/>
      <c r="D27" s="1"/>
      <c r="E27" s="1"/>
      <c r="F27" s="1"/>
    </row>
    <row r="28" spans="1:6" ht="18" customHeight="1">
      <c r="A28" s="107">
        <v>4211</v>
      </c>
      <c r="B28" s="59" t="s">
        <v>522</v>
      </c>
      <c r="C28" s="65" t="s">
        <v>89</v>
      </c>
      <c r="D28" s="1">
        <f t="shared" ref="D28:D35" si="0">E28</f>
        <v>0</v>
      </c>
      <c r="E28" s="1"/>
      <c r="F28" s="1" t="s">
        <v>66</v>
      </c>
    </row>
    <row r="29" spans="1:6" ht="18" customHeight="1">
      <c r="A29" s="107">
        <v>4212</v>
      </c>
      <c r="B29" s="70" t="s">
        <v>523</v>
      </c>
      <c r="C29" s="65" t="s">
        <v>90</v>
      </c>
      <c r="D29" s="1">
        <f t="shared" si="0"/>
        <v>13550</v>
      </c>
      <c r="E29" s="1">
        <v>13550</v>
      </c>
      <c r="F29" s="1" t="s">
        <v>66</v>
      </c>
    </row>
    <row r="30" spans="1:6" ht="18" customHeight="1">
      <c r="A30" s="107">
        <v>4213</v>
      </c>
      <c r="B30" s="59" t="s">
        <v>524</v>
      </c>
      <c r="C30" s="65" t="s">
        <v>91</v>
      </c>
      <c r="D30" s="1">
        <f t="shared" si="0"/>
        <v>1078</v>
      </c>
      <c r="E30" s="1">
        <v>1078</v>
      </c>
      <c r="F30" s="1" t="s">
        <v>66</v>
      </c>
    </row>
    <row r="31" spans="1:6" ht="18" customHeight="1">
      <c r="A31" s="107">
        <v>4214</v>
      </c>
      <c r="B31" s="59" t="s">
        <v>525</v>
      </c>
      <c r="C31" s="65" t="s">
        <v>92</v>
      </c>
      <c r="D31" s="1">
        <f t="shared" si="0"/>
        <v>2750</v>
      </c>
      <c r="E31" s="1">
        <v>2750</v>
      </c>
      <c r="F31" s="1" t="s">
        <v>66</v>
      </c>
    </row>
    <row r="32" spans="1:6" ht="18" customHeight="1">
      <c r="A32" s="107">
        <v>4215</v>
      </c>
      <c r="B32" s="59" t="s">
        <v>526</v>
      </c>
      <c r="C32" s="65" t="s">
        <v>93</v>
      </c>
      <c r="D32" s="1">
        <f t="shared" si="0"/>
        <v>1000</v>
      </c>
      <c r="E32" s="1">
        <v>1000</v>
      </c>
      <c r="F32" s="1" t="s">
        <v>66</v>
      </c>
    </row>
    <row r="33" spans="1:6" ht="18" customHeight="1">
      <c r="A33" s="107">
        <v>4216</v>
      </c>
      <c r="B33" s="59" t="s">
        <v>527</v>
      </c>
      <c r="C33" s="65" t="s">
        <v>94</v>
      </c>
      <c r="D33" s="1">
        <f t="shared" si="0"/>
        <v>2500</v>
      </c>
      <c r="E33" s="1">
        <v>2500</v>
      </c>
      <c r="F33" s="1" t="s">
        <v>66</v>
      </c>
    </row>
    <row r="34" spans="1:6" ht="18" customHeight="1">
      <c r="A34" s="107">
        <v>4217</v>
      </c>
      <c r="B34" s="59" t="s">
        <v>528</v>
      </c>
      <c r="C34" s="65" t="s">
        <v>95</v>
      </c>
      <c r="D34" s="1">
        <f t="shared" si="0"/>
        <v>0</v>
      </c>
      <c r="E34" s="1"/>
      <c r="F34" s="1" t="s">
        <v>66</v>
      </c>
    </row>
    <row r="35" spans="1:6" ht="28.5" customHeight="1">
      <c r="A35" s="107">
        <v>4220</v>
      </c>
      <c r="B35" s="70" t="s">
        <v>636</v>
      </c>
      <c r="C35" s="58" t="s">
        <v>60</v>
      </c>
      <c r="D35" s="1">
        <f t="shared" si="0"/>
        <v>2520</v>
      </c>
      <c r="E35" s="1">
        <f>E37+E38+E39</f>
        <v>2520</v>
      </c>
      <c r="F35" s="1" t="s">
        <v>66</v>
      </c>
    </row>
    <row r="36" spans="1:6" ht="13.5" customHeight="1">
      <c r="A36" s="107"/>
      <c r="B36" s="69" t="s">
        <v>234</v>
      </c>
      <c r="C36" s="58"/>
      <c r="D36" s="1"/>
      <c r="E36" s="1"/>
      <c r="F36" s="1"/>
    </row>
    <row r="37" spans="1:6" ht="19.5" customHeight="1">
      <c r="A37" s="107">
        <v>4221</v>
      </c>
      <c r="B37" s="59" t="s">
        <v>529</v>
      </c>
      <c r="C37" s="71">
        <v>4221</v>
      </c>
      <c r="D37" s="1">
        <f>E37</f>
        <v>2520</v>
      </c>
      <c r="E37" s="1">
        <v>2520</v>
      </c>
      <c r="F37" s="1" t="s">
        <v>66</v>
      </c>
    </row>
    <row r="38" spans="1:6" ht="19.5" customHeight="1">
      <c r="A38" s="107">
        <v>4222</v>
      </c>
      <c r="B38" s="59" t="s">
        <v>530</v>
      </c>
      <c r="C38" s="65" t="s">
        <v>96</v>
      </c>
      <c r="D38" s="1">
        <f>E38</f>
        <v>0</v>
      </c>
      <c r="E38" s="1"/>
      <c r="F38" s="1" t="s">
        <v>66</v>
      </c>
    </row>
    <row r="39" spans="1:6" ht="19.5" customHeight="1">
      <c r="A39" s="107">
        <v>4223</v>
      </c>
      <c r="B39" s="59" t="s">
        <v>531</v>
      </c>
      <c r="C39" s="65" t="s">
        <v>97</v>
      </c>
      <c r="D39" s="1">
        <f>E39</f>
        <v>0</v>
      </c>
      <c r="E39" s="1"/>
      <c r="F39" s="1" t="s">
        <v>66</v>
      </c>
    </row>
    <row r="40" spans="1:6" ht="28.5" customHeight="1">
      <c r="A40" s="107">
        <v>4230</v>
      </c>
      <c r="B40" s="70" t="s">
        <v>637</v>
      </c>
      <c r="C40" s="58" t="s">
        <v>60</v>
      </c>
      <c r="D40" s="1">
        <f>E40</f>
        <v>10032.4</v>
      </c>
      <c r="E40" s="1">
        <f>E42+E43+E44+E45+E46+E47+E48+E49</f>
        <v>10032.4</v>
      </c>
      <c r="F40" s="1" t="s">
        <v>66</v>
      </c>
    </row>
    <row r="41" spans="1:6" ht="13.5" customHeight="1">
      <c r="A41" s="107"/>
      <c r="B41" s="69" t="s">
        <v>234</v>
      </c>
      <c r="C41" s="58"/>
      <c r="D41" s="1"/>
      <c r="E41" s="1"/>
      <c r="F41" s="1"/>
    </row>
    <row r="42" spans="1:6" ht="19.5" customHeight="1">
      <c r="A42" s="107">
        <v>4231</v>
      </c>
      <c r="B42" s="59" t="s">
        <v>532</v>
      </c>
      <c r="C42" s="65" t="s">
        <v>98</v>
      </c>
      <c r="D42" s="1">
        <f t="shared" ref="D42:D50" si="1">E42</f>
        <v>0</v>
      </c>
      <c r="E42" s="1"/>
      <c r="F42" s="1" t="s">
        <v>66</v>
      </c>
    </row>
    <row r="43" spans="1:6" ht="19.5" customHeight="1">
      <c r="A43" s="107">
        <v>4232</v>
      </c>
      <c r="B43" s="59" t="s">
        <v>533</v>
      </c>
      <c r="C43" s="65" t="s">
        <v>99</v>
      </c>
      <c r="D43" s="1">
        <f t="shared" si="1"/>
        <v>1312.4</v>
      </c>
      <c r="E43" s="1">
        <v>1312.4</v>
      </c>
      <c r="F43" s="1" t="s">
        <v>66</v>
      </c>
    </row>
    <row r="44" spans="1:6" ht="19.5" customHeight="1">
      <c r="A44" s="107">
        <v>4233</v>
      </c>
      <c r="B44" s="59" t="s">
        <v>534</v>
      </c>
      <c r="C44" s="65" t="s">
        <v>100</v>
      </c>
      <c r="D44" s="1">
        <f t="shared" si="1"/>
        <v>0</v>
      </c>
      <c r="E44" s="1"/>
      <c r="F44" s="1" t="s">
        <v>66</v>
      </c>
    </row>
    <row r="45" spans="1:6" ht="19.5" customHeight="1">
      <c r="A45" s="107">
        <v>4234</v>
      </c>
      <c r="B45" s="59" t="s">
        <v>535</v>
      </c>
      <c r="C45" s="65" t="s">
        <v>101</v>
      </c>
      <c r="D45" s="1">
        <f t="shared" si="1"/>
        <v>1000</v>
      </c>
      <c r="E45" s="1">
        <v>1000</v>
      </c>
      <c r="F45" s="1" t="s">
        <v>66</v>
      </c>
    </row>
    <row r="46" spans="1:6" ht="19.5" customHeight="1">
      <c r="A46" s="107">
        <v>4235</v>
      </c>
      <c r="B46" s="72" t="s">
        <v>536</v>
      </c>
      <c r="C46" s="103">
        <v>4235</v>
      </c>
      <c r="D46" s="1">
        <f t="shared" si="1"/>
        <v>680</v>
      </c>
      <c r="E46" s="1">
        <v>680</v>
      </c>
      <c r="F46" s="1" t="s">
        <v>66</v>
      </c>
    </row>
    <row r="47" spans="1:6" ht="19.5" customHeight="1">
      <c r="A47" s="107">
        <v>4236</v>
      </c>
      <c r="B47" s="59" t="s">
        <v>537</v>
      </c>
      <c r="C47" s="65" t="s">
        <v>102</v>
      </c>
      <c r="D47" s="1">
        <f t="shared" si="1"/>
        <v>0</v>
      </c>
      <c r="E47" s="1"/>
      <c r="F47" s="1" t="s">
        <v>66</v>
      </c>
    </row>
    <row r="48" spans="1:6" ht="19.5" customHeight="1">
      <c r="A48" s="107">
        <v>4237</v>
      </c>
      <c r="B48" s="59" t="s">
        <v>538</v>
      </c>
      <c r="C48" s="65" t="s">
        <v>103</v>
      </c>
      <c r="D48" s="1">
        <f t="shared" si="1"/>
        <v>2970</v>
      </c>
      <c r="E48" s="1">
        <v>2970</v>
      </c>
      <c r="F48" s="1" t="s">
        <v>66</v>
      </c>
    </row>
    <row r="49" spans="1:6" ht="19.5" customHeight="1">
      <c r="A49" s="107">
        <v>4238</v>
      </c>
      <c r="B49" s="59" t="s">
        <v>539</v>
      </c>
      <c r="C49" s="65" t="s">
        <v>104</v>
      </c>
      <c r="D49" s="1">
        <f t="shared" si="1"/>
        <v>4070</v>
      </c>
      <c r="E49" s="1">
        <v>4070</v>
      </c>
      <c r="F49" s="1" t="s">
        <v>66</v>
      </c>
    </row>
    <row r="50" spans="1:6" ht="28.5" customHeight="1">
      <c r="A50" s="107">
        <v>4240</v>
      </c>
      <c r="B50" s="70" t="s">
        <v>638</v>
      </c>
      <c r="C50" s="58" t="s">
        <v>60</v>
      </c>
      <c r="D50" s="1">
        <f t="shared" si="1"/>
        <v>1420</v>
      </c>
      <c r="E50" s="1">
        <f>E52</f>
        <v>1420</v>
      </c>
      <c r="F50" s="1" t="s">
        <v>66</v>
      </c>
    </row>
    <row r="51" spans="1:6" ht="15" customHeight="1">
      <c r="A51" s="107"/>
      <c r="B51" s="69" t="s">
        <v>234</v>
      </c>
      <c r="C51" s="58"/>
      <c r="D51" s="1"/>
      <c r="E51" s="1"/>
      <c r="F51" s="1"/>
    </row>
    <row r="52" spans="1:6" ht="19.5" customHeight="1">
      <c r="A52" s="107">
        <v>4241</v>
      </c>
      <c r="B52" s="59" t="s">
        <v>540</v>
      </c>
      <c r="C52" s="65" t="s">
        <v>105</v>
      </c>
      <c r="D52" s="1">
        <f>E52</f>
        <v>1420</v>
      </c>
      <c r="E52" s="1">
        <v>1420</v>
      </c>
      <c r="F52" s="1" t="s">
        <v>66</v>
      </c>
    </row>
    <row r="53" spans="1:6" ht="28.5" customHeight="1">
      <c r="A53" s="107">
        <v>4250</v>
      </c>
      <c r="B53" s="70" t="s">
        <v>639</v>
      </c>
      <c r="C53" s="58" t="s">
        <v>60</v>
      </c>
      <c r="D53" s="1">
        <f>E53</f>
        <v>10020</v>
      </c>
      <c r="E53" s="1">
        <f>E55+E56</f>
        <v>10020</v>
      </c>
      <c r="F53" s="1" t="s">
        <v>66</v>
      </c>
    </row>
    <row r="54" spans="1:6" ht="12.75" customHeight="1">
      <c r="A54" s="107"/>
      <c r="B54" s="69" t="s">
        <v>234</v>
      </c>
      <c r="C54" s="58"/>
      <c r="D54" s="1"/>
      <c r="E54" s="1"/>
      <c r="F54" s="1"/>
    </row>
    <row r="55" spans="1:6" ht="19.5" customHeight="1">
      <c r="A55" s="107">
        <v>4251</v>
      </c>
      <c r="B55" s="59" t="s">
        <v>541</v>
      </c>
      <c r="C55" s="65" t="s">
        <v>106</v>
      </c>
      <c r="D55" s="1">
        <f>E55</f>
        <v>7520</v>
      </c>
      <c r="E55" s="1">
        <v>7520</v>
      </c>
      <c r="F55" s="1" t="s">
        <v>66</v>
      </c>
    </row>
    <row r="56" spans="1:6" ht="28.5" customHeight="1">
      <c r="A56" s="107">
        <v>4252</v>
      </c>
      <c r="B56" s="59" t="s">
        <v>542</v>
      </c>
      <c r="C56" s="65" t="s">
        <v>107</v>
      </c>
      <c r="D56" s="1">
        <f>E56</f>
        <v>2500</v>
      </c>
      <c r="E56" s="1">
        <v>2500</v>
      </c>
      <c r="F56" s="1" t="s">
        <v>66</v>
      </c>
    </row>
    <row r="57" spans="1:6" ht="28.5" customHeight="1">
      <c r="A57" s="107">
        <v>4260</v>
      </c>
      <c r="B57" s="70" t="s">
        <v>640</v>
      </c>
      <c r="C57" s="58" t="s">
        <v>60</v>
      </c>
      <c r="D57" s="1">
        <f>E57</f>
        <v>28330</v>
      </c>
      <c r="E57" s="1">
        <f>E59+E60+E61+E62+E63+E64+E65+E66</f>
        <v>28330</v>
      </c>
      <c r="F57" s="1" t="s">
        <v>66</v>
      </c>
    </row>
    <row r="58" spans="1:6" ht="12.75" customHeight="1">
      <c r="A58" s="107"/>
      <c r="B58" s="69" t="s">
        <v>234</v>
      </c>
      <c r="C58" s="58"/>
      <c r="D58" s="1"/>
      <c r="E58" s="1"/>
      <c r="F58" s="1"/>
    </row>
    <row r="59" spans="1:6" ht="18.75" customHeight="1">
      <c r="A59" s="107">
        <v>4261</v>
      </c>
      <c r="B59" s="59" t="s">
        <v>543</v>
      </c>
      <c r="C59" s="65" t="s">
        <v>108</v>
      </c>
      <c r="D59" s="1">
        <f t="shared" ref="D59:D67" si="2">E59</f>
        <v>2200</v>
      </c>
      <c r="E59" s="1">
        <v>2200</v>
      </c>
      <c r="F59" s="1" t="s">
        <v>66</v>
      </c>
    </row>
    <row r="60" spans="1:6" ht="18.75" customHeight="1">
      <c r="A60" s="107">
        <v>4262</v>
      </c>
      <c r="B60" s="59" t="s">
        <v>544</v>
      </c>
      <c r="C60" s="65" t="s">
        <v>109</v>
      </c>
      <c r="D60" s="1">
        <f t="shared" si="2"/>
        <v>0</v>
      </c>
      <c r="E60" s="1"/>
      <c r="F60" s="1" t="s">
        <v>66</v>
      </c>
    </row>
    <row r="61" spans="1:6" ht="28.5" customHeight="1">
      <c r="A61" s="107">
        <v>4263</v>
      </c>
      <c r="B61" s="59" t="s">
        <v>545</v>
      </c>
      <c r="C61" s="65" t="s">
        <v>110</v>
      </c>
      <c r="D61" s="1">
        <f t="shared" si="2"/>
        <v>0</v>
      </c>
      <c r="E61" s="1"/>
      <c r="F61" s="1" t="s">
        <v>66</v>
      </c>
    </row>
    <row r="62" spans="1:6" ht="19.5" customHeight="1">
      <c r="A62" s="107">
        <v>4264</v>
      </c>
      <c r="B62" s="60" t="s">
        <v>546</v>
      </c>
      <c r="C62" s="65" t="s">
        <v>111</v>
      </c>
      <c r="D62" s="1">
        <f t="shared" si="2"/>
        <v>13950</v>
      </c>
      <c r="E62" s="1">
        <v>13950</v>
      </c>
      <c r="F62" s="1" t="s">
        <v>66</v>
      </c>
    </row>
    <row r="63" spans="1:6" ht="19.5" customHeight="1">
      <c r="A63" s="107">
        <v>4265</v>
      </c>
      <c r="B63" s="73" t="s">
        <v>547</v>
      </c>
      <c r="C63" s="65" t="s">
        <v>112</v>
      </c>
      <c r="D63" s="1">
        <f t="shared" si="2"/>
        <v>0</v>
      </c>
      <c r="E63" s="1"/>
      <c r="F63" s="1" t="s">
        <v>66</v>
      </c>
    </row>
    <row r="64" spans="1:6" ht="19.5" customHeight="1">
      <c r="A64" s="107">
        <v>4266</v>
      </c>
      <c r="B64" s="60" t="s">
        <v>548</v>
      </c>
      <c r="C64" s="65" t="s">
        <v>113</v>
      </c>
      <c r="D64" s="1">
        <f t="shared" si="2"/>
        <v>0</v>
      </c>
      <c r="E64" s="1"/>
      <c r="F64" s="1" t="s">
        <v>66</v>
      </c>
    </row>
    <row r="65" spans="1:6" ht="19.5" customHeight="1">
      <c r="A65" s="107">
        <v>4267</v>
      </c>
      <c r="B65" s="60" t="s">
        <v>549</v>
      </c>
      <c r="C65" s="65" t="s">
        <v>114</v>
      </c>
      <c r="D65" s="1">
        <f t="shared" si="2"/>
        <v>4200</v>
      </c>
      <c r="E65" s="1">
        <v>4200</v>
      </c>
      <c r="F65" s="1" t="s">
        <v>66</v>
      </c>
    </row>
    <row r="66" spans="1:6" ht="19.5" customHeight="1">
      <c r="A66" s="107">
        <v>4268</v>
      </c>
      <c r="B66" s="60" t="s">
        <v>550</v>
      </c>
      <c r="C66" s="65" t="s">
        <v>115</v>
      </c>
      <c r="D66" s="1">
        <f t="shared" si="2"/>
        <v>7980</v>
      </c>
      <c r="E66" s="1">
        <v>7980</v>
      </c>
      <c r="F66" s="1" t="s">
        <v>66</v>
      </c>
    </row>
    <row r="67" spans="1:6" s="7" customFormat="1" ht="21" customHeight="1">
      <c r="A67" s="107">
        <v>4300</v>
      </c>
      <c r="B67" s="57" t="s">
        <v>641</v>
      </c>
      <c r="C67" s="58" t="s">
        <v>60</v>
      </c>
      <c r="D67" s="15">
        <f t="shared" si="2"/>
        <v>0</v>
      </c>
      <c r="E67" s="15">
        <f>E69+E73+E77</f>
        <v>0</v>
      </c>
      <c r="F67" s="15" t="s">
        <v>66</v>
      </c>
    </row>
    <row r="68" spans="1:6" ht="15" customHeight="1">
      <c r="A68" s="110"/>
      <c r="B68" s="69" t="s">
        <v>516</v>
      </c>
      <c r="C68" s="74"/>
      <c r="D68" s="1"/>
      <c r="E68" s="1"/>
      <c r="F68" s="1"/>
    </row>
    <row r="69" spans="1:6" ht="15" customHeight="1">
      <c r="A69" s="107">
        <v>4310</v>
      </c>
      <c r="B69" s="57" t="s">
        <v>642</v>
      </c>
      <c r="C69" s="58" t="s">
        <v>60</v>
      </c>
      <c r="D69" s="1">
        <f t="shared" ref="D69" si="3">E69</f>
        <v>0</v>
      </c>
      <c r="E69" s="1">
        <f>E71+E72</f>
        <v>0</v>
      </c>
      <c r="F69" s="15" t="s">
        <v>66</v>
      </c>
    </row>
    <row r="70" spans="1:6" ht="15" customHeight="1">
      <c r="A70" s="107"/>
      <c r="B70" s="69" t="s">
        <v>234</v>
      </c>
      <c r="C70" s="58"/>
      <c r="D70" s="1"/>
      <c r="E70" s="1"/>
      <c r="F70" s="1"/>
    </row>
    <row r="71" spans="1:6" ht="15" customHeight="1">
      <c r="A71" s="107">
        <v>4311</v>
      </c>
      <c r="B71" s="60" t="s">
        <v>551</v>
      </c>
      <c r="C71" s="65" t="s">
        <v>116</v>
      </c>
      <c r="D71" s="1">
        <f>E71</f>
        <v>0</v>
      </c>
      <c r="E71" s="1"/>
      <c r="F71" s="1" t="s">
        <v>66</v>
      </c>
    </row>
    <row r="72" spans="1:6" ht="15" customHeight="1">
      <c r="A72" s="107">
        <v>4312</v>
      </c>
      <c r="B72" s="60" t="s">
        <v>552</v>
      </c>
      <c r="C72" s="65" t="s">
        <v>117</v>
      </c>
      <c r="D72" s="1">
        <f>E72</f>
        <v>0</v>
      </c>
      <c r="E72" s="1"/>
      <c r="F72" s="1" t="s">
        <v>66</v>
      </c>
    </row>
    <row r="73" spans="1:6" ht="15" customHeight="1">
      <c r="A73" s="107">
        <v>4320</v>
      </c>
      <c r="B73" s="57" t="s">
        <v>643</v>
      </c>
      <c r="C73" s="58" t="s">
        <v>60</v>
      </c>
      <c r="D73" s="1">
        <f t="shared" ref="D73" si="4">E73</f>
        <v>0</v>
      </c>
      <c r="E73" s="1">
        <f>E75+E76</f>
        <v>0</v>
      </c>
      <c r="F73" s="15" t="s">
        <v>66</v>
      </c>
    </row>
    <row r="74" spans="1:6" ht="15" customHeight="1">
      <c r="A74" s="107"/>
      <c r="B74" s="69" t="s">
        <v>234</v>
      </c>
      <c r="C74" s="58"/>
      <c r="D74" s="1"/>
      <c r="E74" s="1"/>
      <c r="F74" s="1"/>
    </row>
    <row r="75" spans="1:6" ht="15" customHeight="1">
      <c r="A75" s="107">
        <v>4321</v>
      </c>
      <c r="B75" s="60" t="s">
        <v>553</v>
      </c>
      <c r="C75" s="65" t="s">
        <v>118</v>
      </c>
      <c r="D75" s="1">
        <f>E75</f>
        <v>0</v>
      </c>
      <c r="E75" s="1"/>
      <c r="F75" s="1" t="s">
        <v>66</v>
      </c>
    </row>
    <row r="76" spans="1:6" ht="15" customHeight="1">
      <c r="A76" s="107">
        <v>4322</v>
      </c>
      <c r="B76" s="60" t="s">
        <v>554</v>
      </c>
      <c r="C76" s="65" t="s">
        <v>119</v>
      </c>
      <c r="D76" s="1">
        <f>E76</f>
        <v>0</v>
      </c>
      <c r="E76" s="1"/>
      <c r="F76" s="1" t="s">
        <v>66</v>
      </c>
    </row>
    <row r="77" spans="1:6" ht="28.5" customHeight="1">
      <c r="A77" s="107">
        <v>4330</v>
      </c>
      <c r="B77" s="57" t="s">
        <v>644</v>
      </c>
      <c r="C77" s="58" t="s">
        <v>60</v>
      </c>
      <c r="D77" s="1">
        <f>E77</f>
        <v>0</v>
      </c>
      <c r="E77" s="1">
        <f>E79+E80+E81</f>
        <v>0</v>
      </c>
      <c r="F77" s="1" t="s">
        <v>66</v>
      </c>
    </row>
    <row r="78" spans="1:6" ht="12" customHeight="1">
      <c r="A78" s="107"/>
      <c r="B78" s="69" t="s">
        <v>234</v>
      </c>
      <c r="C78" s="58"/>
      <c r="D78" s="1"/>
      <c r="E78" s="1"/>
      <c r="F78" s="1"/>
    </row>
    <row r="79" spans="1:6" ht="18" customHeight="1">
      <c r="A79" s="107">
        <v>4331</v>
      </c>
      <c r="B79" s="60" t="s">
        <v>555</v>
      </c>
      <c r="C79" s="65" t="s">
        <v>120</v>
      </c>
      <c r="D79" s="1">
        <f>E79</f>
        <v>0</v>
      </c>
      <c r="E79" s="1"/>
      <c r="F79" s="1" t="s">
        <v>66</v>
      </c>
    </row>
    <row r="80" spans="1:6" ht="18" customHeight="1">
      <c r="A80" s="107">
        <v>4332</v>
      </c>
      <c r="B80" s="60" t="s">
        <v>556</v>
      </c>
      <c r="C80" s="65" t="s">
        <v>121</v>
      </c>
      <c r="D80" s="1">
        <f>E80</f>
        <v>0</v>
      </c>
      <c r="E80" s="1"/>
      <c r="F80" s="1" t="s">
        <v>66</v>
      </c>
    </row>
    <row r="81" spans="1:6" ht="18" customHeight="1">
      <c r="A81" s="107">
        <v>4333</v>
      </c>
      <c r="B81" s="60" t="s">
        <v>557</v>
      </c>
      <c r="C81" s="65" t="s">
        <v>122</v>
      </c>
      <c r="D81" s="1">
        <f>E81</f>
        <v>0</v>
      </c>
      <c r="E81" s="1"/>
      <c r="F81" s="1" t="s">
        <v>66</v>
      </c>
    </row>
    <row r="82" spans="1:6" s="7" customFormat="1" ht="21" customHeight="1">
      <c r="A82" s="107">
        <v>4400</v>
      </c>
      <c r="B82" s="60" t="s">
        <v>645</v>
      </c>
      <c r="C82" s="58" t="s">
        <v>60</v>
      </c>
      <c r="D82" s="15">
        <f>E82</f>
        <v>145659.1</v>
      </c>
      <c r="E82" s="15">
        <f>E84+E88</f>
        <v>145659.1</v>
      </c>
      <c r="F82" s="15" t="s">
        <v>66</v>
      </c>
    </row>
    <row r="83" spans="1:6" ht="15" customHeight="1">
      <c r="A83" s="110"/>
      <c r="B83" s="69" t="s">
        <v>516</v>
      </c>
      <c r="C83" s="74"/>
      <c r="D83" s="1"/>
      <c r="E83" s="1"/>
      <c r="F83" s="15"/>
    </row>
    <row r="84" spans="1:6" ht="28.5" customHeight="1">
      <c r="A84" s="107">
        <v>4410</v>
      </c>
      <c r="B84" s="57" t="s">
        <v>646</v>
      </c>
      <c r="C84" s="58" t="s">
        <v>60</v>
      </c>
      <c r="D84" s="1">
        <f t="shared" ref="D84" si="5">E84</f>
        <v>145659.1</v>
      </c>
      <c r="E84" s="1">
        <f>E86+E87</f>
        <v>145659.1</v>
      </c>
      <c r="F84" s="15" t="s">
        <v>66</v>
      </c>
    </row>
    <row r="85" spans="1:6" ht="13.5" customHeight="1">
      <c r="A85" s="107"/>
      <c r="B85" s="69" t="s">
        <v>234</v>
      </c>
      <c r="C85" s="58"/>
      <c r="D85" s="1"/>
      <c r="E85" s="1"/>
      <c r="F85" s="1"/>
    </row>
    <row r="86" spans="1:6" ht="28.5" customHeight="1">
      <c r="A86" s="107">
        <v>4411</v>
      </c>
      <c r="B86" s="60" t="s">
        <v>558</v>
      </c>
      <c r="C86" s="65" t="s">
        <v>123</v>
      </c>
      <c r="D86" s="1">
        <f>E86</f>
        <v>145659.1</v>
      </c>
      <c r="E86" s="1">
        <v>145659.1</v>
      </c>
      <c r="F86" s="1" t="s">
        <v>66</v>
      </c>
    </row>
    <row r="87" spans="1:6" ht="28.5" customHeight="1">
      <c r="A87" s="107">
        <v>4412</v>
      </c>
      <c r="B87" s="60" t="s">
        <v>559</v>
      </c>
      <c r="C87" s="65" t="s">
        <v>124</v>
      </c>
      <c r="D87" s="1">
        <f>E87</f>
        <v>0</v>
      </c>
      <c r="E87" s="1"/>
      <c r="F87" s="1" t="s">
        <v>66</v>
      </c>
    </row>
    <row r="88" spans="1:6" ht="28.5" customHeight="1">
      <c r="A88" s="107">
        <v>4420</v>
      </c>
      <c r="B88" s="57" t="s">
        <v>647</v>
      </c>
      <c r="C88" s="58" t="s">
        <v>60</v>
      </c>
      <c r="D88" s="1">
        <f t="shared" ref="D88" si="6">E88</f>
        <v>0</v>
      </c>
      <c r="E88" s="1">
        <f>E90+E91</f>
        <v>0</v>
      </c>
      <c r="F88" s="1" t="s">
        <v>66</v>
      </c>
    </row>
    <row r="89" spans="1:6" ht="12.75" customHeight="1">
      <c r="A89" s="107"/>
      <c r="B89" s="69" t="s">
        <v>234</v>
      </c>
      <c r="C89" s="58"/>
      <c r="D89" s="1"/>
      <c r="E89" s="1"/>
      <c r="F89" s="1"/>
    </row>
    <row r="90" spans="1:6" ht="28.5" customHeight="1">
      <c r="A90" s="107">
        <v>4421</v>
      </c>
      <c r="B90" s="60" t="s">
        <v>560</v>
      </c>
      <c r="C90" s="65" t="s">
        <v>125</v>
      </c>
      <c r="D90" s="1">
        <f>E90</f>
        <v>0</v>
      </c>
      <c r="E90" s="1"/>
      <c r="F90" s="1" t="s">
        <v>66</v>
      </c>
    </row>
    <row r="91" spans="1:6" ht="28.5" customHeight="1">
      <c r="A91" s="107">
        <v>4422</v>
      </c>
      <c r="B91" s="60" t="s">
        <v>561</v>
      </c>
      <c r="C91" s="65" t="s">
        <v>126</v>
      </c>
      <c r="D91" s="1">
        <f>E91</f>
        <v>0</v>
      </c>
      <c r="E91" s="1"/>
      <c r="F91" s="1" t="s">
        <v>66</v>
      </c>
    </row>
    <row r="92" spans="1:6" s="7" customFormat="1" ht="25.5" customHeight="1">
      <c r="A92" s="107">
        <v>4500</v>
      </c>
      <c r="B92" s="73" t="s">
        <v>648</v>
      </c>
      <c r="C92" s="58" t="s">
        <v>60</v>
      </c>
      <c r="D92" s="15">
        <f>E92+F92</f>
        <v>10970</v>
      </c>
      <c r="E92" s="15">
        <f>E94+E98+E102+E114</f>
        <v>10970</v>
      </c>
      <c r="F92" s="15">
        <f>F94+F98+F102+F114</f>
        <v>0</v>
      </c>
    </row>
    <row r="93" spans="1:6" ht="11.25" customHeight="1">
      <c r="A93" s="110"/>
      <c r="B93" s="69" t="s">
        <v>516</v>
      </c>
      <c r="C93" s="74"/>
      <c r="D93" s="1"/>
      <c r="E93" s="1"/>
      <c r="F93" s="1"/>
    </row>
    <row r="94" spans="1:6" ht="28.5" customHeight="1">
      <c r="A94" s="107">
        <v>4510</v>
      </c>
      <c r="B94" s="75" t="s">
        <v>649</v>
      </c>
      <c r="C94" s="58" t="s">
        <v>60</v>
      </c>
      <c r="D94" s="1">
        <f>E94+F94</f>
        <v>0</v>
      </c>
      <c r="E94" s="1">
        <f>E96+E97</f>
        <v>0</v>
      </c>
      <c r="F94" s="1"/>
    </row>
    <row r="95" spans="1:6" ht="12.75" customHeight="1">
      <c r="A95" s="107"/>
      <c r="B95" s="69" t="s">
        <v>234</v>
      </c>
      <c r="C95" s="58"/>
      <c r="D95" s="1"/>
      <c r="E95" s="1"/>
      <c r="F95" s="1"/>
    </row>
    <row r="96" spans="1:6" ht="18" customHeight="1">
      <c r="A96" s="107">
        <v>4511</v>
      </c>
      <c r="B96" s="76" t="s">
        <v>562</v>
      </c>
      <c r="C96" s="65" t="s">
        <v>127</v>
      </c>
      <c r="D96" s="1">
        <f>E96</f>
        <v>0</v>
      </c>
      <c r="E96" s="1"/>
      <c r="F96" s="1" t="s">
        <v>66</v>
      </c>
    </row>
    <row r="97" spans="1:6" ht="29.25" customHeight="1">
      <c r="A97" s="107">
        <v>4512</v>
      </c>
      <c r="B97" s="60" t="s">
        <v>563</v>
      </c>
      <c r="C97" s="65" t="s">
        <v>128</v>
      </c>
      <c r="D97" s="1">
        <f>E97</f>
        <v>0</v>
      </c>
      <c r="E97" s="1"/>
      <c r="F97" s="1" t="s">
        <v>66</v>
      </c>
    </row>
    <row r="98" spans="1:6" ht="28.5" customHeight="1">
      <c r="A98" s="107">
        <v>4520</v>
      </c>
      <c r="B98" s="75" t="s">
        <v>650</v>
      </c>
      <c r="C98" s="58" t="s">
        <v>60</v>
      </c>
      <c r="D98" s="1">
        <f>E98+F98</f>
        <v>0</v>
      </c>
      <c r="E98" s="1">
        <f>E100+E101</f>
        <v>0</v>
      </c>
      <c r="F98" s="1"/>
    </row>
    <row r="99" spans="1:6" ht="18.75" customHeight="1">
      <c r="A99" s="107"/>
      <c r="B99" s="69" t="s">
        <v>234</v>
      </c>
      <c r="C99" s="58"/>
      <c r="D99" s="1"/>
      <c r="E99" s="1"/>
      <c r="F99" s="1"/>
    </row>
    <row r="100" spans="1:6" ht="30.75" customHeight="1">
      <c r="A100" s="107">
        <v>4521</v>
      </c>
      <c r="B100" s="60" t="s">
        <v>564</v>
      </c>
      <c r="C100" s="65" t="s">
        <v>129</v>
      </c>
      <c r="D100" s="1">
        <f>E100</f>
        <v>0</v>
      </c>
      <c r="E100" s="1"/>
      <c r="F100" s="1" t="s">
        <v>66</v>
      </c>
    </row>
    <row r="101" spans="1:6" ht="29.25" customHeight="1">
      <c r="A101" s="107">
        <v>4522</v>
      </c>
      <c r="B101" s="60" t="s">
        <v>565</v>
      </c>
      <c r="C101" s="65" t="s">
        <v>130</v>
      </c>
      <c r="D101" s="1">
        <f>E101</f>
        <v>0</v>
      </c>
      <c r="E101" s="1"/>
      <c r="F101" s="1" t="s">
        <v>66</v>
      </c>
    </row>
    <row r="102" spans="1:6" ht="28.5" customHeight="1">
      <c r="A102" s="107">
        <v>4530</v>
      </c>
      <c r="B102" s="75" t="s">
        <v>651</v>
      </c>
      <c r="C102" s="58" t="s">
        <v>60</v>
      </c>
      <c r="D102" s="1">
        <f>E102+F102</f>
        <v>300</v>
      </c>
      <c r="E102" s="1">
        <f>E104+E105+E106</f>
        <v>300</v>
      </c>
      <c r="F102" s="1">
        <f>F104+F105+F106</f>
        <v>0</v>
      </c>
    </row>
    <row r="103" spans="1:6" ht="16.5" customHeight="1">
      <c r="A103" s="107"/>
      <c r="B103" s="69" t="s">
        <v>234</v>
      </c>
      <c r="C103" s="58"/>
      <c r="D103" s="1"/>
      <c r="E103" s="1"/>
      <c r="F103" s="1"/>
    </row>
    <row r="104" spans="1:6" ht="28.5" customHeight="1">
      <c r="A104" s="107">
        <v>4531</v>
      </c>
      <c r="B104" s="77" t="s">
        <v>566</v>
      </c>
      <c r="C104" s="63" t="s">
        <v>131</v>
      </c>
      <c r="D104" s="1">
        <f>E104+F104</f>
        <v>300</v>
      </c>
      <c r="E104" s="1">
        <v>300</v>
      </c>
      <c r="F104" s="1"/>
    </row>
    <row r="105" spans="1:6" ht="28.5" customHeight="1">
      <c r="A105" s="107">
        <v>4532</v>
      </c>
      <c r="B105" s="77" t="s">
        <v>567</v>
      </c>
      <c r="C105" s="65" t="s">
        <v>132</v>
      </c>
      <c r="D105" s="1">
        <f>E105+F105</f>
        <v>0</v>
      </c>
      <c r="E105" s="1"/>
      <c r="F105" s="1"/>
    </row>
    <row r="106" spans="1:6" ht="28.5" customHeight="1">
      <c r="A106" s="107">
        <v>4533</v>
      </c>
      <c r="B106" s="77" t="s">
        <v>759</v>
      </c>
      <c r="C106" s="65" t="s">
        <v>133</v>
      </c>
      <c r="D106" s="1">
        <f>E106+F106</f>
        <v>0</v>
      </c>
      <c r="E106" s="1">
        <f>E108+E112+E113</f>
        <v>0</v>
      </c>
      <c r="F106" s="1">
        <f>F108+F112+F113</f>
        <v>0</v>
      </c>
    </row>
    <row r="107" spans="1:6" ht="13.5" customHeight="1">
      <c r="A107" s="107"/>
      <c r="B107" s="78" t="s">
        <v>516</v>
      </c>
      <c r="C107" s="65"/>
      <c r="D107" s="1"/>
      <c r="E107" s="1"/>
      <c r="F107" s="1"/>
    </row>
    <row r="108" spans="1:6" ht="28.5" customHeight="1">
      <c r="A108" s="107">
        <v>4534</v>
      </c>
      <c r="B108" s="78" t="s">
        <v>758</v>
      </c>
      <c r="C108" s="65"/>
      <c r="D108" s="1">
        <f>E108+F108</f>
        <v>0</v>
      </c>
      <c r="E108" s="1">
        <f>E110+E111</f>
        <v>0</v>
      </c>
      <c r="F108" s="1">
        <f>F110+F111</f>
        <v>0</v>
      </c>
    </row>
    <row r="109" spans="1:6" ht="12" customHeight="1">
      <c r="A109" s="107"/>
      <c r="B109" s="78" t="s">
        <v>568</v>
      </c>
      <c r="C109" s="65"/>
      <c r="D109" s="1"/>
      <c r="E109" s="1"/>
      <c r="F109" s="1"/>
    </row>
    <row r="110" spans="1:6" ht="21" customHeight="1">
      <c r="A110" s="112">
        <v>4535</v>
      </c>
      <c r="B110" s="79" t="s">
        <v>569</v>
      </c>
      <c r="C110" s="65"/>
      <c r="D110" s="1">
        <f>E110+F110</f>
        <v>0</v>
      </c>
      <c r="E110" s="1"/>
      <c r="F110" s="1"/>
    </row>
    <row r="111" spans="1:6" ht="19.5" customHeight="1">
      <c r="A111" s="107">
        <v>4536</v>
      </c>
      <c r="B111" s="78" t="s">
        <v>570</v>
      </c>
      <c r="C111" s="65"/>
      <c r="D111" s="1">
        <f>E111+F111</f>
        <v>0</v>
      </c>
      <c r="E111" s="1"/>
      <c r="F111" s="1"/>
    </row>
    <row r="112" spans="1:6" ht="19.5" customHeight="1">
      <c r="A112" s="107">
        <v>4537</v>
      </c>
      <c r="B112" s="78" t="s">
        <v>571</v>
      </c>
      <c r="C112" s="65"/>
      <c r="D112" s="1">
        <f>E112+F112</f>
        <v>0</v>
      </c>
      <c r="E112" s="1"/>
      <c r="F112" s="1"/>
    </row>
    <row r="113" spans="1:6" ht="19.5" customHeight="1">
      <c r="A113" s="107">
        <v>4538</v>
      </c>
      <c r="B113" s="78" t="s">
        <v>572</v>
      </c>
      <c r="C113" s="65"/>
      <c r="D113" s="1">
        <f>E113+F113</f>
        <v>0</v>
      </c>
      <c r="E113" s="1"/>
      <c r="F113" s="1"/>
    </row>
    <row r="114" spans="1:6" ht="28.5" customHeight="1">
      <c r="A114" s="107">
        <v>4540</v>
      </c>
      <c r="B114" s="75" t="s">
        <v>652</v>
      </c>
      <c r="C114" s="58" t="s">
        <v>60</v>
      </c>
      <c r="D114" s="1">
        <f>E114+F114</f>
        <v>10670</v>
      </c>
      <c r="E114" s="1">
        <v>10670</v>
      </c>
      <c r="F114" s="1">
        <f>F116+F117+F118</f>
        <v>0</v>
      </c>
    </row>
    <row r="115" spans="1:6" ht="15" customHeight="1">
      <c r="A115" s="107"/>
      <c r="B115" s="69" t="s">
        <v>234</v>
      </c>
      <c r="C115" s="58"/>
      <c r="D115" s="1"/>
      <c r="E115" s="1"/>
      <c r="F115" s="1"/>
    </row>
    <row r="116" spans="1:6" ht="28.5" customHeight="1">
      <c r="A116" s="107">
        <v>4541</v>
      </c>
      <c r="B116" s="77" t="s">
        <v>573</v>
      </c>
      <c r="C116" s="65" t="s">
        <v>134</v>
      </c>
      <c r="D116" s="1">
        <f>F116</f>
        <v>0</v>
      </c>
      <c r="E116" s="1" t="s">
        <v>66</v>
      </c>
      <c r="F116" s="1"/>
    </row>
    <row r="117" spans="1:6" ht="28.5" customHeight="1">
      <c r="A117" s="107">
        <v>4542</v>
      </c>
      <c r="B117" s="77" t="s">
        <v>574</v>
      </c>
      <c r="C117" s="65" t="s">
        <v>135</v>
      </c>
      <c r="D117" s="1">
        <f>F117</f>
        <v>0</v>
      </c>
      <c r="E117" s="1" t="s">
        <v>66</v>
      </c>
      <c r="F117" s="1"/>
    </row>
    <row r="118" spans="1:6" ht="24" customHeight="1">
      <c r="A118" s="107">
        <v>4543</v>
      </c>
      <c r="B118" s="77" t="s">
        <v>755</v>
      </c>
      <c r="C118" s="65" t="s">
        <v>136</v>
      </c>
      <c r="D118" s="1">
        <f>F118</f>
        <v>0</v>
      </c>
      <c r="E118" s="1" t="s">
        <v>66</v>
      </c>
      <c r="F118" s="1"/>
    </row>
    <row r="119" spans="1:6" s="5" customFormat="1" ht="11.25" customHeight="1">
      <c r="A119" s="194"/>
      <c r="B119" s="78" t="s">
        <v>516</v>
      </c>
      <c r="C119" s="195"/>
      <c r="D119" s="196"/>
      <c r="E119" s="196"/>
      <c r="F119" s="196"/>
    </row>
    <row r="120" spans="1:6" ht="14.25" customHeight="1">
      <c r="A120" s="107">
        <v>4544</v>
      </c>
      <c r="B120" s="78" t="s">
        <v>756</v>
      </c>
      <c r="C120" s="65"/>
      <c r="D120" s="1">
        <f>E120+F120</f>
        <v>0</v>
      </c>
      <c r="E120" s="1"/>
      <c r="F120" s="1"/>
    </row>
    <row r="121" spans="1:6" ht="12.75" customHeight="1">
      <c r="A121" s="107"/>
      <c r="B121" s="78" t="s">
        <v>568</v>
      </c>
      <c r="C121" s="65"/>
      <c r="D121" s="1"/>
      <c r="E121" s="1"/>
      <c r="F121" s="1"/>
    </row>
    <row r="122" spans="1:6" ht="20.25" customHeight="1">
      <c r="A122" s="112">
        <v>4545</v>
      </c>
      <c r="B122" s="79" t="s">
        <v>569</v>
      </c>
      <c r="C122" s="65"/>
      <c r="D122" s="1">
        <f>E122+F122</f>
        <v>0</v>
      </c>
      <c r="E122" s="1"/>
      <c r="F122" s="1"/>
    </row>
    <row r="123" spans="1:6" ht="14.25" customHeight="1">
      <c r="A123" s="107">
        <v>4546</v>
      </c>
      <c r="B123" s="78" t="s">
        <v>575</v>
      </c>
      <c r="C123" s="65"/>
      <c r="D123" s="1">
        <f>E123+F123</f>
        <v>0</v>
      </c>
      <c r="E123" s="1"/>
      <c r="F123" s="1"/>
    </row>
    <row r="124" spans="1:6" ht="20.25" customHeight="1">
      <c r="A124" s="107">
        <v>4547</v>
      </c>
      <c r="B124" s="78" t="s">
        <v>571</v>
      </c>
      <c r="C124" s="65"/>
      <c r="D124" s="1">
        <f>E124+F124</f>
        <v>0</v>
      </c>
      <c r="E124" s="1"/>
      <c r="F124" s="1"/>
    </row>
    <row r="125" spans="1:6" ht="14.25" customHeight="1">
      <c r="A125" s="107">
        <v>4548</v>
      </c>
      <c r="B125" s="78" t="s">
        <v>572</v>
      </c>
      <c r="C125" s="65"/>
      <c r="D125" s="1">
        <f>E125+F125</f>
        <v>10670</v>
      </c>
      <c r="E125" s="1">
        <v>10670</v>
      </c>
      <c r="F125" s="1"/>
    </row>
    <row r="126" spans="1:6" s="7" customFormat="1" ht="28.5" customHeight="1">
      <c r="A126" s="107">
        <v>4600</v>
      </c>
      <c r="B126" s="75" t="s">
        <v>653</v>
      </c>
      <c r="C126" s="58" t="s">
        <v>60</v>
      </c>
      <c r="D126" s="15">
        <f>E126</f>
        <v>12900</v>
      </c>
      <c r="E126" s="15">
        <f>E128+E132+E138</f>
        <v>12900</v>
      </c>
      <c r="F126" s="15" t="s">
        <v>66</v>
      </c>
    </row>
    <row r="127" spans="1:6" ht="15.75" customHeight="1">
      <c r="A127" s="107"/>
      <c r="B127" s="69" t="s">
        <v>516</v>
      </c>
      <c r="C127" s="74"/>
      <c r="D127" s="1"/>
      <c r="E127" s="1"/>
      <c r="F127" s="1"/>
    </row>
    <row r="128" spans="1:6" ht="19.5" customHeight="1">
      <c r="A128" s="107">
        <v>4610</v>
      </c>
      <c r="B128" s="80" t="s">
        <v>576</v>
      </c>
      <c r="C128" s="74"/>
      <c r="D128" s="1">
        <f>E128</f>
        <v>0</v>
      </c>
      <c r="E128" s="1">
        <f>E130+E131</f>
        <v>0</v>
      </c>
      <c r="F128" s="1" t="s">
        <v>4</v>
      </c>
    </row>
    <row r="129" spans="1:6" ht="14.25" customHeight="1">
      <c r="A129" s="107"/>
      <c r="B129" s="69" t="s">
        <v>516</v>
      </c>
      <c r="C129" s="74"/>
      <c r="D129" s="1"/>
      <c r="E129" s="1"/>
      <c r="F129" s="1"/>
    </row>
    <row r="130" spans="1:6" ht="28.5" customHeight="1">
      <c r="A130" s="107">
        <v>4610</v>
      </c>
      <c r="B130" s="59" t="s">
        <v>577</v>
      </c>
      <c r="C130" s="74" t="s">
        <v>137</v>
      </c>
      <c r="D130" s="1">
        <f>E130</f>
        <v>0</v>
      </c>
      <c r="E130" s="1"/>
      <c r="F130" s="1" t="s">
        <v>66</v>
      </c>
    </row>
    <row r="131" spans="1:6" ht="28.5" customHeight="1">
      <c r="A131" s="107">
        <v>4620</v>
      </c>
      <c r="B131" s="60" t="s">
        <v>578</v>
      </c>
      <c r="C131" s="74" t="s">
        <v>138</v>
      </c>
      <c r="D131" s="1">
        <f>E131</f>
        <v>0</v>
      </c>
      <c r="E131" s="1"/>
      <c r="F131" s="1" t="s">
        <v>66</v>
      </c>
    </row>
    <row r="132" spans="1:6" ht="28.5" customHeight="1">
      <c r="A132" s="107">
        <v>4630</v>
      </c>
      <c r="B132" s="57" t="s">
        <v>654</v>
      </c>
      <c r="C132" s="58" t="s">
        <v>60</v>
      </c>
      <c r="D132" s="1">
        <f>E132</f>
        <v>12900</v>
      </c>
      <c r="E132" s="1">
        <f>E134+E135+E136+E137</f>
        <v>12900</v>
      </c>
      <c r="F132" s="1" t="s">
        <v>66</v>
      </c>
    </row>
    <row r="133" spans="1:6" ht="13.5" customHeight="1">
      <c r="A133" s="107"/>
      <c r="B133" s="69" t="s">
        <v>234</v>
      </c>
      <c r="C133" s="58"/>
      <c r="D133" s="1"/>
      <c r="E133" s="1"/>
      <c r="F133" s="1"/>
    </row>
    <row r="134" spans="1:6" ht="18" customHeight="1">
      <c r="A134" s="107">
        <v>4631</v>
      </c>
      <c r="B134" s="60" t="s">
        <v>579</v>
      </c>
      <c r="C134" s="65" t="s">
        <v>139</v>
      </c>
      <c r="D134" s="1">
        <f>E134</f>
        <v>0</v>
      </c>
      <c r="E134" s="1"/>
      <c r="F134" s="1" t="s">
        <v>66</v>
      </c>
    </row>
    <row r="135" spans="1:6" ht="18" customHeight="1">
      <c r="A135" s="107">
        <v>4632</v>
      </c>
      <c r="B135" s="59" t="s">
        <v>580</v>
      </c>
      <c r="C135" s="65" t="s">
        <v>140</v>
      </c>
      <c r="D135" s="1">
        <f>E135</f>
        <v>0</v>
      </c>
      <c r="E135" s="1"/>
      <c r="F135" s="1" t="s">
        <v>66</v>
      </c>
    </row>
    <row r="136" spans="1:6" ht="18" customHeight="1">
      <c r="A136" s="107">
        <v>4633</v>
      </c>
      <c r="B136" s="60" t="s">
        <v>581</v>
      </c>
      <c r="C136" s="65" t="s">
        <v>141</v>
      </c>
      <c r="D136" s="1">
        <f>E136</f>
        <v>0</v>
      </c>
      <c r="E136" s="1"/>
      <c r="F136" s="1" t="s">
        <v>66</v>
      </c>
    </row>
    <row r="137" spans="1:6" ht="18" customHeight="1">
      <c r="A137" s="107">
        <v>4634</v>
      </c>
      <c r="B137" s="60" t="s">
        <v>582</v>
      </c>
      <c r="C137" s="65" t="s">
        <v>729</v>
      </c>
      <c r="D137" s="1">
        <f>E137</f>
        <v>12900</v>
      </c>
      <c r="E137" s="1">
        <v>12900</v>
      </c>
      <c r="F137" s="1" t="s">
        <v>66</v>
      </c>
    </row>
    <row r="138" spans="1:6" ht="20.25" customHeight="1">
      <c r="A138" s="107">
        <v>4640</v>
      </c>
      <c r="B138" s="57" t="s">
        <v>655</v>
      </c>
      <c r="C138" s="58" t="s">
        <v>60</v>
      </c>
      <c r="D138" s="1">
        <f>E138</f>
        <v>0</v>
      </c>
      <c r="E138" s="1">
        <f>E140</f>
        <v>0</v>
      </c>
      <c r="F138" s="1" t="s">
        <v>66</v>
      </c>
    </row>
    <row r="139" spans="1:6" ht="12.75" customHeight="1">
      <c r="A139" s="107"/>
      <c r="B139" s="69" t="s">
        <v>234</v>
      </c>
      <c r="C139" s="58"/>
      <c r="D139" s="1"/>
      <c r="E139" s="1"/>
      <c r="F139" s="1"/>
    </row>
    <row r="140" spans="1:6" ht="20.25" customHeight="1">
      <c r="A140" s="107">
        <v>4641</v>
      </c>
      <c r="B140" s="60" t="s">
        <v>583</v>
      </c>
      <c r="C140" s="65" t="s">
        <v>142</v>
      </c>
      <c r="D140" s="1">
        <f>E140</f>
        <v>0</v>
      </c>
      <c r="E140" s="1"/>
      <c r="F140" s="1" t="s">
        <v>66</v>
      </c>
    </row>
    <row r="141" spans="1:6" s="7" customFormat="1" ht="28.5" customHeight="1">
      <c r="A141" s="46">
        <v>4700</v>
      </c>
      <c r="B141" s="70" t="s">
        <v>656</v>
      </c>
      <c r="C141" s="58" t="s">
        <v>60</v>
      </c>
      <c r="D141" s="15">
        <f>E141+F141-'hat1'!F136</f>
        <v>10800</v>
      </c>
      <c r="E141" s="15">
        <f>E143+E147+E153+E156+E160+E163+E166</f>
        <v>17800</v>
      </c>
      <c r="F141" s="15">
        <f>F166</f>
        <v>0</v>
      </c>
    </row>
    <row r="142" spans="1:6" ht="15" customHeight="1">
      <c r="A142" s="110"/>
      <c r="B142" s="69" t="s">
        <v>516</v>
      </c>
      <c r="C142" s="74"/>
      <c r="D142" s="1"/>
      <c r="E142" s="1"/>
      <c r="F142" s="1"/>
    </row>
    <row r="143" spans="1:6" ht="28.5" customHeight="1">
      <c r="A143" s="107">
        <v>4710</v>
      </c>
      <c r="B143" s="70" t="s">
        <v>657</v>
      </c>
      <c r="C143" s="58" t="s">
        <v>60</v>
      </c>
      <c r="D143" s="1">
        <f>E143</f>
        <v>2100</v>
      </c>
      <c r="E143" s="1">
        <f>E145+E146</f>
        <v>2100</v>
      </c>
      <c r="F143" s="1" t="s">
        <v>66</v>
      </c>
    </row>
    <row r="144" spans="1:6" ht="15" customHeight="1">
      <c r="A144" s="107"/>
      <c r="B144" s="69" t="s">
        <v>234</v>
      </c>
      <c r="C144" s="58"/>
      <c r="D144" s="1"/>
      <c r="E144" s="1"/>
      <c r="F144" s="1"/>
    </row>
    <row r="145" spans="1:6" ht="28.5" customHeight="1">
      <c r="A145" s="107">
        <v>4711</v>
      </c>
      <c r="B145" s="59" t="s">
        <v>584</v>
      </c>
      <c r="C145" s="65" t="s">
        <v>143</v>
      </c>
      <c r="D145" s="1">
        <f>E145</f>
        <v>0</v>
      </c>
      <c r="E145" s="1"/>
      <c r="F145" s="1" t="s">
        <v>66</v>
      </c>
    </row>
    <row r="146" spans="1:6" ht="28.5" customHeight="1">
      <c r="A146" s="107">
        <v>4712</v>
      </c>
      <c r="B146" s="60" t="s">
        <v>585</v>
      </c>
      <c r="C146" s="65" t="s">
        <v>144</v>
      </c>
      <c r="D146" s="1">
        <f>E146</f>
        <v>2100</v>
      </c>
      <c r="E146" s="1">
        <v>2100</v>
      </c>
      <c r="F146" s="1" t="s">
        <v>66</v>
      </c>
    </row>
    <row r="147" spans="1:6" ht="28.5" customHeight="1">
      <c r="A147" s="107">
        <v>4720</v>
      </c>
      <c r="B147" s="57" t="s">
        <v>658</v>
      </c>
      <c r="C147" s="61" t="s">
        <v>66</v>
      </c>
      <c r="D147" s="1">
        <f>E147</f>
        <v>1400</v>
      </c>
      <c r="E147" s="1">
        <f>E149+E150+E151+E152</f>
        <v>1400</v>
      </c>
      <c r="F147" s="1" t="s">
        <v>66</v>
      </c>
    </row>
    <row r="148" spans="1:6" ht="12.75" customHeight="1">
      <c r="A148" s="107"/>
      <c r="B148" s="69" t="s">
        <v>234</v>
      </c>
      <c r="C148" s="58"/>
      <c r="D148" s="1"/>
      <c r="E148" s="1"/>
      <c r="F148" s="1"/>
    </row>
    <row r="149" spans="1:6" ht="18.75" customHeight="1">
      <c r="A149" s="107">
        <v>4721</v>
      </c>
      <c r="B149" s="60" t="s">
        <v>586</v>
      </c>
      <c r="C149" s="65" t="s">
        <v>145</v>
      </c>
      <c r="D149" s="1">
        <f>E149</f>
        <v>0</v>
      </c>
      <c r="E149" s="1"/>
      <c r="F149" s="1" t="s">
        <v>66</v>
      </c>
    </row>
    <row r="150" spans="1:6" ht="18.75" customHeight="1">
      <c r="A150" s="107">
        <v>4722</v>
      </c>
      <c r="B150" s="60" t="s">
        <v>587</v>
      </c>
      <c r="C150" s="81">
        <v>4822</v>
      </c>
      <c r="D150" s="1">
        <f>E150</f>
        <v>300</v>
      </c>
      <c r="E150" s="1">
        <v>300</v>
      </c>
      <c r="F150" s="1" t="s">
        <v>66</v>
      </c>
    </row>
    <row r="151" spans="1:6" ht="18.75" customHeight="1">
      <c r="A151" s="107">
        <v>4723</v>
      </c>
      <c r="B151" s="60" t="s">
        <v>588</v>
      </c>
      <c r="C151" s="65" t="s">
        <v>146</v>
      </c>
      <c r="D151" s="1">
        <f>E151</f>
        <v>1100</v>
      </c>
      <c r="E151" s="1">
        <v>1100</v>
      </c>
      <c r="F151" s="1" t="s">
        <v>66</v>
      </c>
    </row>
    <row r="152" spans="1:6" ht="28.5" customHeight="1">
      <c r="A152" s="107">
        <v>4724</v>
      </c>
      <c r="B152" s="60" t="s">
        <v>589</v>
      </c>
      <c r="C152" s="65" t="s">
        <v>147</v>
      </c>
      <c r="D152" s="1">
        <f>E152</f>
        <v>0</v>
      </c>
      <c r="E152" s="1"/>
      <c r="F152" s="1" t="s">
        <v>66</v>
      </c>
    </row>
    <row r="153" spans="1:6" ht="28.5" customHeight="1">
      <c r="A153" s="107">
        <v>4730</v>
      </c>
      <c r="B153" s="57" t="s">
        <v>659</v>
      </c>
      <c r="C153" s="58" t="s">
        <v>60</v>
      </c>
      <c r="D153" s="1">
        <f>E153</f>
        <v>0</v>
      </c>
      <c r="E153" s="1">
        <f>E155</f>
        <v>0</v>
      </c>
      <c r="F153" s="1" t="s">
        <v>66</v>
      </c>
    </row>
    <row r="154" spans="1:6" ht="12" customHeight="1">
      <c r="A154" s="107"/>
      <c r="B154" s="69" t="s">
        <v>234</v>
      </c>
      <c r="C154" s="58"/>
      <c r="D154" s="1"/>
      <c r="E154" s="1"/>
      <c r="F154" s="1"/>
    </row>
    <row r="155" spans="1:6" ht="21" customHeight="1">
      <c r="A155" s="107">
        <v>4731</v>
      </c>
      <c r="B155" s="76" t="s">
        <v>590</v>
      </c>
      <c r="C155" s="65" t="s">
        <v>148</v>
      </c>
      <c r="D155" s="1">
        <f>E155</f>
        <v>0</v>
      </c>
      <c r="E155" s="1"/>
      <c r="F155" s="1" t="s">
        <v>66</v>
      </c>
    </row>
    <row r="156" spans="1:6" ht="28.5" customHeight="1">
      <c r="A156" s="107">
        <v>4740</v>
      </c>
      <c r="B156" s="57" t="s">
        <v>660</v>
      </c>
      <c r="C156" s="58" t="s">
        <v>60</v>
      </c>
      <c r="D156" s="1">
        <f>E156</f>
        <v>0</v>
      </c>
      <c r="E156" s="1">
        <f>E158+E159</f>
        <v>0</v>
      </c>
      <c r="F156" s="1" t="s">
        <v>66</v>
      </c>
    </row>
    <row r="157" spans="1:6" ht="20.25" customHeight="1">
      <c r="A157" s="107"/>
      <c r="B157" s="69" t="s">
        <v>234</v>
      </c>
      <c r="C157" s="58"/>
      <c r="D157" s="1"/>
      <c r="E157" s="1"/>
      <c r="F157" s="1"/>
    </row>
    <row r="158" spans="1:6" ht="28.5" customHeight="1">
      <c r="A158" s="107">
        <v>4741</v>
      </c>
      <c r="B158" s="60" t="s">
        <v>591</v>
      </c>
      <c r="C158" s="65" t="s">
        <v>149</v>
      </c>
      <c r="D158" s="1">
        <f>E158</f>
        <v>0</v>
      </c>
      <c r="E158" s="1"/>
      <c r="F158" s="1" t="s">
        <v>66</v>
      </c>
    </row>
    <row r="159" spans="1:6" ht="28.5" customHeight="1">
      <c r="A159" s="107">
        <v>4742</v>
      </c>
      <c r="B159" s="60" t="s">
        <v>592</v>
      </c>
      <c r="C159" s="65" t="s">
        <v>150</v>
      </c>
      <c r="D159" s="1">
        <f>E159</f>
        <v>0</v>
      </c>
      <c r="E159" s="1"/>
      <c r="F159" s="1" t="s">
        <v>66</v>
      </c>
    </row>
    <row r="160" spans="1:6" ht="28.5" customHeight="1">
      <c r="A160" s="107">
        <v>4750</v>
      </c>
      <c r="B160" s="57" t="s">
        <v>661</v>
      </c>
      <c r="C160" s="58" t="s">
        <v>60</v>
      </c>
      <c r="D160" s="1">
        <f>E160</f>
        <v>0</v>
      </c>
      <c r="E160" s="1">
        <f>E162</f>
        <v>0</v>
      </c>
      <c r="F160" s="1" t="s">
        <v>66</v>
      </c>
    </row>
    <row r="161" spans="1:6" ht="16.5" customHeight="1">
      <c r="A161" s="107"/>
      <c r="B161" s="69" t="s">
        <v>234</v>
      </c>
      <c r="C161" s="58"/>
      <c r="D161" s="1"/>
      <c r="E161" s="1"/>
      <c r="F161" s="1"/>
    </row>
    <row r="162" spans="1:6" ht="31.5" customHeight="1">
      <c r="A162" s="107">
        <v>4751</v>
      </c>
      <c r="B162" s="60" t="s">
        <v>593</v>
      </c>
      <c r="C162" s="65" t="s">
        <v>151</v>
      </c>
      <c r="D162" s="1">
        <f>E162</f>
        <v>0</v>
      </c>
      <c r="E162" s="1"/>
      <c r="F162" s="1" t="s">
        <v>66</v>
      </c>
    </row>
    <row r="163" spans="1:6" ht="21" customHeight="1">
      <c r="A163" s="107">
        <v>4760</v>
      </c>
      <c r="B163" s="57" t="s">
        <v>662</v>
      </c>
      <c r="C163" s="58" t="s">
        <v>60</v>
      </c>
      <c r="D163" s="1">
        <f>E163</f>
        <v>0</v>
      </c>
      <c r="E163" s="1">
        <f>E165</f>
        <v>0</v>
      </c>
      <c r="F163" s="1" t="s">
        <v>66</v>
      </c>
    </row>
    <row r="164" spans="1:6" ht="14.25" customHeight="1">
      <c r="A164" s="107"/>
      <c r="B164" s="69" t="s">
        <v>234</v>
      </c>
      <c r="C164" s="58"/>
      <c r="D164" s="1"/>
      <c r="E164" s="1"/>
      <c r="F164" s="1"/>
    </row>
    <row r="165" spans="1:6" ht="16.5" customHeight="1">
      <c r="A165" s="107">
        <v>4761</v>
      </c>
      <c r="B165" s="60" t="s">
        <v>594</v>
      </c>
      <c r="C165" s="65" t="s">
        <v>152</v>
      </c>
      <c r="D165" s="1">
        <f>E165</f>
        <v>0</v>
      </c>
      <c r="E165" s="1"/>
      <c r="F165" s="1" t="s">
        <v>66</v>
      </c>
    </row>
    <row r="166" spans="1:6" ht="18.75" customHeight="1">
      <c r="A166" s="107">
        <v>4770</v>
      </c>
      <c r="B166" s="57" t="s">
        <v>663</v>
      </c>
      <c r="C166" s="58" t="s">
        <v>60</v>
      </c>
      <c r="D166" s="1">
        <f>E166+F166-'hat1'!F136</f>
        <v>7300</v>
      </c>
      <c r="E166" s="1">
        <f>E168</f>
        <v>14300</v>
      </c>
      <c r="F166" s="1">
        <f>F168</f>
        <v>0</v>
      </c>
    </row>
    <row r="167" spans="1:6" ht="12.75" customHeight="1">
      <c r="A167" s="107"/>
      <c r="B167" s="69" t="s">
        <v>234</v>
      </c>
      <c r="C167" s="58"/>
      <c r="D167" s="1"/>
      <c r="E167" s="1"/>
      <c r="F167" s="1"/>
    </row>
    <row r="168" spans="1:6" ht="15.75" customHeight="1">
      <c r="A168" s="107">
        <v>4771</v>
      </c>
      <c r="B168" s="60" t="s">
        <v>595</v>
      </c>
      <c r="C168" s="65" t="s">
        <v>153</v>
      </c>
      <c r="D168" s="1">
        <f>E168+F168-'hat1'!F136</f>
        <v>7300</v>
      </c>
      <c r="E168" s="1">
        <v>14300</v>
      </c>
      <c r="F168" s="1"/>
    </row>
    <row r="169" spans="1:6" ht="31.5" customHeight="1">
      <c r="A169" s="107">
        <v>4772</v>
      </c>
      <c r="B169" s="60" t="s">
        <v>596</v>
      </c>
      <c r="C169" s="58" t="s">
        <v>60</v>
      </c>
      <c r="D169" s="1">
        <f>E169</f>
        <v>7000</v>
      </c>
      <c r="E169" s="1">
        <f>'hat1'!F136</f>
        <v>7000</v>
      </c>
      <c r="F169" s="1" t="s">
        <v>66</v>
      </c>
    </row>
    <row r="170" spans="1:6" s="82" customFormat="1" ht="28.5" customHeight="1">
      <c r="A170" s="107">
        <v>5000</v>
      </c>
      <c r="B170" s="65" t="s">
        <v>597</v>
      </c>
      <c r="C170" s="58" t="s">
        <v>60</v>
      </c>
      <c r="D170" s="15">
        <f>F170</f>
        <v>74640.399999999994</v>
      </c>
      <c r="E170" s="15" t="s">
        <v>66</v>
      </c>
      <c r="F170" s="15">
        <f>F172+F190+F196+F199</f>
        <v>74640.399999999994</v>
      </c>
    </row>
    <row r="171" spans="1:6" ht="14.25" customHeight="1">
      <c r="A171" s="110"/>
      <c r="B171" s="69" t="s">
        <v>516</v>
      </c>
      <c r="C171" s="74"/>
      <c r="D171" s="1"/>
      <c r="E171" s="1"/>
      <c r="F171" s="1"/>
    </row>
    <row r="172" spans="1:6" ht="31.5" customHeight="1">
      <c r="A172" s="107">
        <v>5100</v>
      </c>
      <c r="B172" s="60" t="s">
        <v>664</v>
      </c>
      <c r="C172" s="58" t="s">
        <v>60</v>
      </c>
      <c r="D172" s="1">
        <f>F172</f>
        <v>74640.399999999994</v>
      </c>
      <c r="E172" s="1" t="s">
        <v>66</v>
      </c>
      <c r="F172" s="1">
        <f>F174+F179+F184</f>
        <v>74640.399999999994</v>
      </c>
    </row>
    <row r="173" spans="1:6" ht="13.5" customHeight="1">
      <c r="A173" s="110"/>
      <c r="B173" s="69" t="s">
        <v>516</v>
      </c>
      <c r="C173" s="74"/>
      <c r="D173" s="1"/>
      <c r="E173" s="1"/>
      <c r="F173" s="1"/>
    </row>
    <row r="174" spans="1:6" ht="28.5" customHeight="1">
      <c r="A174" s="107">
        <v>5110</v>
      </c>
      <c r="B174" s="57" t="s">
        <v>665</v>
      </c>
      <c r="C174" s="58" t="s">
        <v>60</v>
      </c>
      <c r="D174" s="1">
        <f>F174</f>
        <v>73000.399999999994</v>
      </c>
      <c r="E174" s="1"/>
      <c r="F174" s="1">
        <f>F176+F177+F178</f>
        <v>73000.399999999994</v>
      </c>
    </row>
    <row r="175" spans="1:6" ht="12" customHeight="1">
      <c r="A175" s="107"/>
      <c r="B175" s="69" t="s">
        <v>234</v>
      </c>
      <c r="C175" s="58"/>
      <c r="D175" s="1"/>
      <c r="E175" s="1"/>
      <c r="F175" s="1"/>
    </row>
    <row r="176" spans="1:6" ht="19.5" customHeight="1">
      <c r="A176" s="107">
        <v>5111</v>
      </c>
      <c r="B176" s="60" t="s">
        <v>598</v>
      </c>
      <c r="C176" s="64" t="s">
        <v>154</v>
      </c>
      <c r="D176" s="1">
        <f>F176</f>
        <v>0</v>
      </c>
      <c r="E176" s="1" t="s">
        <v>66</v>
      </c>
      <c r="F176" s="1"/>
    </row>
    <row r="177" spans="1:6" ht="19.5" customHeight="1">
      <c r="A177" s="107">
        <v>5112</v>
      </c>
      <c r="B177" s="60" t="s">
        <v>599</v>
      </c>
      <c r="C177" s="64" t="s">
        <v>155</v>
      </c>
      <c r="D177" s="1">
        <f>F177</f>
        <v>28020.400000000001</v>
      </c>
      <c r="E177" s="1" t="s">
        <v>66</v>
      </c>
      <c r="F177" s="1">
        <v>28020.400000000001</v>
      </c>
    </row>
    <row r="178" spans="1:6" ht="19.5" customHeight="1">
      <c r="A178" s="107">
        <v>5113</v>
      </c>
      <c r="B178" s="60" t="s">
        <v>600</v>
      </c>
      <c r="C178" s="64" t="s">
        <v>156</v>
      </c>
      <c r="D178" s="1">
        <f>F178</f>
        <v>44980</v>
      </c>
      <c r="E178" s="1" t="s">
        <v>66</v>
      </c>
      <c r="F178" s="1">
        <v>44980</v>
      </c>
    </row>
    <row r="179" spans="1:6" ht="30.75" customHeight="1">
      <c r="A179" s="107">
        <v>5120</v>
      </c>
      <c r="B179" s="57" t="s">
        <v>666</v>
      </c>
      <c r="C179" s="58" t="s">
        <v>60</v>
      </c>
      <c r="D179" s="1">
        <f>F179</f>
        <v>0</v>
      </c>
      <c r="E179" s="1"/>
      <c r="F179" s="1">
        <f>F181+F182+F183</f>
        <v>0</v>
      </c>
    </row>
    <row r="180" spans="1:6" ht="15" customHeight="1">
      <c r="A180" s="107"/>
      <c r="B180" s="67" t="s">
        <v>234</v>
      </c>
      <c r="C180" s="58"/>
      <c r="D180" s="1"/>
      <c r="E180" s="1"/>
      <c r="F180" s="1"/>
    </row>
    <row r="181" spans="1:6" ht="19.5" customHeight="1">
      <c r="A181" s="107">
        <v>5121</v>
      </c>
      <c r="B181" s="60" t="s">
        <v>601</v>
      </c>
      <c r="C181" s="64" t="s">
        <v>157</v>
      </c>
      <c r="D181" s="1">
        <f>F181</f>
        <v>0</v>
      </c>
      <c r="E181" s="1" t="s">
        <v>66</v>
      </c>
      <c r="F181" s="1"/>
    </row>
    <row r="182" spans="1:6" ht="19.5" customHeight="1">
      <c r="A182" s="107">
        <v>5122</v>
      </c>
      <c r="B182" s="60" t="s">
        <v>602</v>
      </c>
      <c r="C182" s="64" t="s">
        <v>158</v>
      </c>
      <c r="D182" s="1">
        <f>F182</f>
        <v>0</v>
      </c>
      <c r="E182" s="1" t="s">
        <v>66</v>
      </c>
      <c r="F182" s="1"/>
    </row>
    <row r="183" spans="1:6" ht="19.5" customHeight="1">
      <c r="A183" s="107">
        <v>5123</v>
      </c>
      <c r="B183" s="60" t="s">
        <v>603</v>
      </c>
      <c r="C183" s="64" t="s">
        <v>159</v>
      </c>
      <c r="D183" s="1">
        <f>F183</f>
        <v>0</v>
      </c>
      <c r="E183" s="1" t="s">
        <v>66</v>
      </c>
      <c r="F183" s="1"/>
    </row>
    <row r="184" spans="1:6" ht="28.5" customHeight="1">
      <c r="A184" s="107">
        <v>5130</v>
      </c>
      <c r="B184" s="57" t="s">
        <v>757</v>
      </c>
      <c r="C184" s="58" t="s">
        <v>60</v>
      </c>
      <c r="D184" s="1">
        <f>F184</f>
        <v>1640</v>
      </c>
      <c r="E184" s="1"/>
      <c r="F184" s="1">
        <f>F186+F187+F188+F189</f>
        <v>1640</v>
      </c>
    </row>
    <row r="185" spans="1:6" ht="13.5" customHeight="1">
      <c r="A185" s="107"/>
      <c r="B185" s="69" t="s">
        <v>234</v>
      </c>
      <c r="C185" s="58"/>
      <c r="D185" s="1"/>
      <c r="E185" s="1"/>
      <c r="F185" s="1"/>
    </row>
    <row r="186" spans="1:6" ht="21" customHeight="1">
      <c r="A186" s="107">
        <v>5131</v>
      </c>
      <c r="B186" s="60" t="s">
        <v>604</v>
      </c>
      <c r="C186" s="64" t="s">
        <v>160</v>
      </c>
      <c r="D186" s="1">
        <f>F186</f>
        <v>0</v>
      </c>
      <c r="E186" s="1" t="s">
        <v>66</v>
      </c>
      <c r="F186" s="1"/>
    </row>
    <row r="187" spans="1:6" ht="21" customHeight="1">
      <c r="A187" s="107">
        <v>5132</v>
      </c>
      <c r="B187" s="60" t="s">
        <v>605</v>
      </c>
      <c r="C187" s="64" t="s">
        <v>161</v>
      </c>
      <c r="D187" s="1">
        <f>F187</f>
        <v>0</v>
      </c>
      <c r="E187" s="1" t="s">
        <v>66</v>
      </c>
      <c r="F187" s="1"/>
    </row>
    <row r="188" spans="1:6" ht="21" customHeight="1">
      <c r="A188" s="107">
        <v>5133</v>
      </c>
      <c r="B188" s="60" t="s">
        <v>606</v>
      </c>
      <c r="C188" s="64" t="s">
        <v>162</v>
      </c>
      <c r="D188" s="1">
        <f>E188+F188</f>
        <v>0</v>
      </c>
      <c r="E188" s="1"/>
      <c r="F188" s="1"/>
    </row>
    <row r="189" spans="1:6" ht="21" customHeight="1">
      <c r="A189" s="107">
        <v>5134</v>
      </c>
      <c r="B189" s="60" t="s">
        <v>607</v>
      </c>
      <c r="C189" s="64" t="s">
        <v>163</v>
      </c>
      <c r="D189" s="1">
        <f>E189+F189</f>
        <v>1640</v>
      </c>
      <c r="E189" s="1"/>
      <c r="F189" s="1">
        <v>1640</v>
      </c>
    </row>
    <row r="190" spans="1:6" ht="22.5" customHeight="1">
      <c r="A190" s="107">
        <v>5200</v>
      </c>
      <c r="B190" s="57" t="s">
        <v>667</v>
      </c>
      <c r="C190" s="58" t="s">
        <v>60</v>
      </c>
      <c r="D190" s="1">
        <f>F190</f>
        <v>0</v>
      </c>
      <c r="E190" s="1" t="s">
        <v>66</v>
      </c>
      <c r="F190" s="1">
        <f>F192+F193+F194+F195</f>
        <v>0</v>
      </c>
    </row>
    <row r="191" spans="1:6" ht="12.75" customHeight="1">
      <c r="A191" s="110"/>
      <c r="B191" s="69" t="s">
        <v>516</v>
      </c>
      <c r="C191" s="74"/>
      <c r="D191" s="1"/>
      <c r="E191" s="1"/>
      <c r="F191" s="1"/>
    </row>
    <row r="192" spans="1:6" ht="20.25" customHeight="1">
      <c r="A192" s="107">
        <v>5211</v>
      </c>
      <c r="B192" s="60" t="s">
        <v>608</v>
      </c>
      <c r="C192" s="64" t="s">
        <v>164</v>
      </c>
      <c r="D192" s="1">
        <f>F192</f>
        <v>0</v>
      </c>
      <c r="E192" s="1" t="s">
        <v>66</v>
      </c>
      <c r="F192" s="1"/>
    </row>
    <row r="193" spans="1:6" ht="20.25" customHeight="1">
      <c r="A193" s="107">
        <v>5221</v>
      </c>
      <c r="B193" s="60" t="s">
        <v>609</v>
      </c>
      <c r="C193" s="64" t="s">
        <v>165</v>
      </c>
      <c r="D193" s="1">
        <f>F193</f>
        <v>0</v>
      </c>
      <c r="E193" s="1" t="s">
        <v>66</v>
      </c>
      <c r="F193" s="1"/>
    </row>
    <row r="194" spans="1:6" ht="20.25" customHeight="1">
      <c r="A194" s="107">
        <v>5231</v>
      </c>
      <c r="B194" s="60" t="s">
        <v>610</v>
      </c>
      <c r="C194" s="64" t="s">
        <v>166</v>
      </c>
      <c r="D194" s="1">
        <f>F194</f>
        <v>0</v>
      </c>
      <c r="E194" s="1" t="s">
        <v>66</v>
      </c>
      <c r="F194" s="1"/>
    </row>
    <row r="195" spans="1:6" ht="20.25" customHeight="1">
      <c r="A195" s="107">
        <v>5241</v>
      </c>
      <c r="B195" s="60" t="s">
        <v>611</v>
      </c>
      <c r="C195" s="64" t="s">
        <v>167</v>
      </c>
      <c r="D195" s="1">
        <f>F195</f>
        <v>0</v>
      </c>
      <c r="E195" s="1" t="s">
        <v>66</v>
      </c>
      <c r="F195" s="1"/>
    </row>
    <row r="196" spans="1:6" ht="21.75" customHeight="1">
      <c r="A196" s="107">
        <v>5300</v>
      </c>
      <c r="B196" s="57" t="s">
        <v>668</v>
      </c>
      <c r="C196" s="58" t="s">
        <v>60</v>
      </c>
      <c r="D196" s="1">
        <f>F196</f>
        <v>0</v>
      </c>
      <c r="E196" s="1" t="s">
        <v>66</v>
      </c>
      <c r="F196" s="1">
        <f>F198</f>
        <v>0</v>
      </c>
    </row>
    <row r="197" spans="1:6" ht="13.5" customHeight="1">
      <c r="A197" s="110"/>
      <c r="B197" s="69" t="s">
        <v>516</v>
      </c>
      <c r="C197" s="74"/>
      <c r="D197" s="1"/>
      <c r="E197" s="1"/>
      <c r="F197" s="1"/>
    </row>
    <row r="198" spans="1:6" ht="21.75" customHeight="1">
      <c r="A198" s="107">
        <v>5311</v>
      </c>
      <c r="B198" s="60" t="s">
        <v>612</v>
      </c>
      <c r="C198" s="64" t="s">
        <v>168</v>
      </c>
      <c r="D198" s="1">
        <f>F198</f>
        <v>0</v>
      </c>
      <c r="E198" s="1" t="s">
        <v>66</v>
      </c>
      <c r="F198" s="1"/>
    </row>
    <row r="199" spans="1:6" ht="28.5" customHeight="1">
      <c r="A199" s="107">
        <v>5400</v>
      </c>
      <c r="B199" s="57" t="s">
        <v>669</v>
      </c>
      <c r="C199" s="58" t="s">
        <v>60</v>
      </c>
      <c r="D199" s="1">
        <f>F199</f>
        <v>0</v>
      </c>
      <c r="E199" s="1" t="s">
        <v>66</v>
      </c>
      <c r="F199" s="1">
        <f>F201+F202+F203+F204</f>
        <v>0</v>
      </c>
    </row>
    <row r="200" spans="1:6" ht="12.75" customHeight="1">
      <c r="A200" s="110"/>
      <c r="B200" s="69" t="s">
        <v>516</v>
      </c>
      <c r="C200" s="74"/>
      <c r="D200" s="1"/>
      <c r="E200" s="1"/>
      <c r="F200" s="1"/>
    </row>
    <row r="201" spans="1:6" ht="19.5" customHeight="1">
      <c r="A201" s="107">
        <v>5411</v>
      </c>
      <c r="B201" s="60" t="s">
        <v>613</v>
      </c>
      <c r="C201" s="64" t="s">
        <v>169</v>
      </c>
      <c r="D201" s="1">
        <f>F201</f>
        <v>0</v>
      </c>
      <c r="E201" s="1" t="s">
        <v>66</v>
      </c>
      <c r="F201" s="1"/>
    </row>
    <row r="202" spans="1:6" ht="19.5" customHeight="1">
      <c r="A202" s="107">
        <v>5421</v>
      </c>
      <c r="B202" s="60" t="s">
        <v>614</v>
      </c>
      <c r="C202" s="64" t="s">
        <v>170</v>
      </c>
      <c r="D202" s="1">
        <f>F202</f>
        <v>0</v>
      </c>
      <c r="E202" s="1" t="s">
        <v>66</v>
      </c>
      <c r="F202" s="1"/>
    </row>
    <row r="203" spans="1:6" ht="19.5" customHeight="1">
      <c r="A203" s="107">
        <v>5431</v>
      </c>
      <c r="B203" s="60" t="s">
        <v>615</v>
      </c>
      <c r="C203" s="64" t="s">
        <v>171</v>
      </c>
      <c r="D203" s="1">
        <f>F203</f>
        <v>0</v>
      </c>
      <c r="E203" s="1" t="s">
        <v>66</v>
      </c>
      <c r="F203" s="1"/>
    </row>
    <row r="204" spans="1:6" ht="19.5" customHeight="1">
      <c r="A204" s="107">
        <v>5441</v>
      </c>
      <c r="B204" s="113" t="s">
        <v>616</v>
      </c>
      <c r="C204" s="64" t="s">
        <v>172</v>
      </c>
      <c r="D204" s="1">
        <f>F204</f>
        <v>0</v>
      </c>
      <c r="E204" s="1" t="s">
        <v>66</v>
      </c>
      <c r="F204" s="1"/>
    </row>
    <row r="205" spans="1:6" s="83" customFormat="1" ht="28.5" customHeight="1">
      <c r="A205" s="114" t="s">
        <v>173</v>
      </c>
      <c r="B205" s="62" t="s">
        <v>617</v>
      </c>
      <c r="C205" s="115" t="s">
        <v>60</v>
      </c>
      <c r="D205" s="15">
        <f>F205</f>
        <v>0</v>
      </c>
      <c r="E205" s="15" t="s">
        <v>174</v>
      </c>
      <c r="F205" s="15">
        <f>F207+F212+F220+F223</f>
        <v>0</v>
      </c>
    </row>
    <row r="206" spans="1:6" s="84" customFormat="1" ht="16.5" customHeight="1">
      <c r="A206" s="114"/>
      <c r="B206" s="67" t="s">
        <v>329</v>
      </c>
      <c r="C206" s="115"/>
      <c r="D206" s="1"/>
      <c r="E206" s="1"/>
      <c r="F206" s="1"/>
    </row>
    <row r="207" spans="1:6" ht="28.5" customHeight="1">
      <c r="A207" s="116" t="s">
        <v>175</v>
      </c>
      <c r="B207" s="62" t="s">
        <v>670</v>
      </c>
      <c r="C207" s="63" t="s">
        <v>60</v>
      </c>
      <c r="D207" s="1">
        <f>F207</f>
        <v>0</v>
      </c>
      <c r="E207" s="1" t="s">
        <v>174</v>
      </c>
      <c r="F207" s="1">
        <f>F209+F210+F211</f>
        <v>0</v>
      </c>
    </row>
    <row r="208" spans="1:6" ht="13.5" customHeight="1">
      <c r="A208" s="116"/>
      <c r="B208" s="67" t="s">
        <v>329</v>
      </c>
      <c r="C208" s="63"/>
      <c r="D208" s="1"/>
      <c r="E208" s="1"/>
      <c r="F208" s="1"/>
    </row>
    <row r="209" spans="1:6" ht="20.25" customHeight="1">
      <c r="A209" s="116" t="s">
        <v>176</v>
      </c>
      <c r="B209" s="85" t="s">
        <v>618</v>
      </c>
      <c r="C209" s="64" t="s">
        <v>177</v>
      </c>
      <c r="D209" s="1">
        <f>E209+F209</f>
        <v>0</v>
      </c>
      <c r="E209" s="1"/>
      <c r="F209" s="1"/>
    </row>
    <row r="210" spans="1:6" s="87" customFormat="1" ht="20.25" customHeight="1">
      <c r="A210" s="116" t="s">
        <v>178</v>
      </c>
      <c r="B210" s="85" t="s">
        <v>619</v>
      </c>
      <c r="C210" s="64" t="s">
        <v>179</v>
      </c>
      <c r="D210" s="1">
        <f>E210+F210</f>
        <v>0</v>
      </c>
      <c r="E210" s="86"/>
      <c r="F210" s="86"/>
    </row>
    <row r="211" spans="1:6" ht="20.25" customHeight="1">
      <c r="A211" s="117" t="s">
        <v>180</v>
      </c>
      <c r="B211" s="85" t="s">
        <v>620</v>
      </c>
      <c r="C211" s="64" t="s">
        <v>181</v>
      </c>
      <c r="D211" s="1">
        <f>F211</f>
        <v>0</v>
      </c>
      <c r="E211" s="1" t="s">
        <v>174</v>
      </c>
      <c r="F211" s="1"/>
    </row>
    <row r="212" spans="1:6" ht="20.25" customHeight="1">
      <c r="A212" s="117" t="s">
        <v>182</v>
      </c>
      <c r="B212" s="62" t="s">
        <v>671</v>
      </c>
      <c r="C212" s="63" t="s">
        <v>60</v>
      </c>
      <c r="D212" s="1">
        <f>F212</f>
        <v>0</v>
      </c>
      <c r="E212" s="1" t="s">
        <v>174</v>
      </c>
      <c r="F212" s="1">
        <f>F214</f>
        <v>0</v>
      </c>
    </row>
    <row r="213" spans="1:6" ht="13.5" customHeight="1">
      <c r="A213" s="117"/>
      <c r="B213" s="67" t="s">
        <v>329</v>
      </c>
      <c r="C213" s="63"/>
      <c r="D213" s="1"/>
      <c r="E213" s="1"/>
      <c r="F213" s="1"/>
    </row>
    <row r="214" spans="1:6" ht="28.5" customHeight="1">
      <c r="A214" s="117" t="s">
        <v>183</v>
      </c>
      <c r="B214" s="85" t="s">
        <v>621</v>
      </c>
      <c r="C214" s="65" t="s">
        <v>184</v>
      </c>
      <c r="D214" s="1">
        <f>F214</f>
        <v>0</v>
      </c>
      <c r="E214" s="1" t="s">
        <v>174</v>
      </c>
      <c r="F214" s="1"/>
    </row>
    <row r="215" spans="1:6" ht="28.5" customHeight="1">
      <c r="A215" s="117" t="s">
        <v>185</v>
      </c>
      <c r="B215" s="85" t="s">
        <v>672</v>
      </c>
      <c r="C215" s="63" t="s">
        <v>60</v>
      </c>
      <c r="D215" s="1">
        <f>F215</f>
        <v>0</v>
      </c>
      <c r="E215" s="1" t="s">
        <v>174</v>
      </c>
      <c r="F215" s="1">
        <f>F217+F218+F219</f>
        <v>0</v>
      </c>
    </row>
    <row r="216" spans="1:6" ht="13.5" customHeight="1">
      <c r="A216" s="117"/>
      <c r="B216" s="62" t="s">
        <v>234</v>
      </c>
      <c r="C216" s="58"/>
      <c r="D216" s="1"/>
      <c r="E216" s="1"/>
      <c r="F216" s="1"/>
    </row>
    <row r="217" spans="1:6" ht="18" customHeight="1">
      <c r="A217" s="117" t="s">
        <v>186</v>
      </c>
      <c r="B217" s="62" t="s">
        <v>622</v>
      </c>
      <c r="C217" s="64" t="s">
        <v>187</v>
      </c>
      <c r="D217" s="1">
        <f>E217+F217</f>
        <v>0</v>
      </c>
      <c r="E217" s="1"/>
      <c r="F217" s="1"/>
    </row>
    <row r="218" spans="1:6" ht="18" customHeight="1">
      <c r="A218" s="118" t="s">
        <v>188</v>
      </c>
      <c r="B218" s="62" t="s">
        <v>623</v>
      </c>
      <c r="C218" s="65" t="s">
        <v>189</v>
      </c>
      <c r="D218" s="1">
        <f>F218</f>
        <v>0</v>
      </c>
      <c r="E218" s="1" t="s">
        <v>174</v>
      </c>
      <c r="F218" s="1"/>
    </row>
    <row r="219" spans="1:6" ht="27.75" customHeight="1">
      <c r="A219" s="117" t="s">
        <v>190</v>
      </c>
      <c r="B219" s="88" t="s">
        <v>624</v>
      </c>
      <c r="C219" s="65" t="s">
        <v>191</v>
      </c>
      <c r="D219" s="1">
        <f>F219</f>
        <v>0</v>
      </c>
      <c r="E219" s="1" t="s">
        <v>174</v>
      </c>
      <c r="F219" s="1"/>
    </row>
    <row r="220" spans="1:6" ht="30.75" customHeight="1">
      <c r="A220" s="117" t="s">
        <v>192</v>
      </c>
      <c r="B220" s="62" t="s">
        <v>673</v>
      </c>
      <c r="C220" s="63" t="s">
        <v>60</v>
      </c>
      <c r="D220" s="1">
        <f>F220</f>
        <v>0</v>
      </c>
      <c r="E220" s="1" t="s">
        <v>174</v>
      </c>
      <c r="F220" s="1">
        <f>F222</f>
        <v>0</v>
      </c>
    </row>
    <row r="221" spans="1:6" ht="12.75" customHeight="1">
      <c r="A221" s="117"/>
      <c r="B221" s="67" t="s">
        <v>329</v>
      </c>
      <c r="C221" s="58"/>
      <c r="D221" s="1"/>
      <c r="E221" s="1"/>
      <c r="F221" s="1"/>
    </row>
    <row r="222" spans="1:6" ht="20.25" customHeight="1">
      <c r="A222" s="118" t="s">
        <v>193</v>
      </c>
      <c r="B222" s="85" t="s">
        <v>625</v>
      </c>
      <c r="C222" s="66" t="s">
        <v>194</v>
      </c>
      <c r="D222" s="1">
        <f>F222</f>
        <v>0</v>
      </c>
      <c r="E222" s="1" t="s">
        <v>174</v>
      </c>
      <c r="F222" s="1"/>
    </row>
    <row r="223" spans="1:6" ht="28.5" customHeight="1">
      <c r="A223" s="117" t="s">
        <v>195</v>
      </c>
      <c r="B223" s="62" t="s">
        <v>674</v>
      </c>
      <c r="C223" s="63" t="s">
        <v>60</v>
      </c>
      <c r="D223" s="1">
        <f>F223</f>
        <v>0</v>
      </c>
      <c r="E223" s="1" t="s">
        <v>174</v>
      </c>
      <c r="F223" s="1">
        <f>F225+F226+F227+F228</f>
        <v>0</v>
      </c>
    </row>
    <row r="224" spans="1:6" ht="13.5" customHeight="1">
      <c r="A224" s="117"/>
      <c r="B224" s="67" t="s">
        <v>329</v>
      </c>
      <c r="C224" s="63"/>
      <c r="D224" s="1"/>
      <c r="E224" s="1"/>
      <c r="F224" s="1"/>
    </row>
    <row r="225" spans="1:6" ht="20.25" customHeight="1">
      <c r="A225" s="117" t="s">
        <v>196</v>
      </c>
      <c r="B225" s="85" t="s">
        <v>626</v>
      </c>
      <c r="C225" s="64" t="s">
        <v>197</v>
      </c>
      <c r="D225" s="1">
        <f>F225</f>
        <v>0</v>
      </c>
      <c r="E225" s="1" t="s">
        <v>174</v>
      </c>
      <c r="F225" s="1"/>
    </row>
    <row r="226" spans="1:6" ht="18.75" customHeight="1">
      <c r="A226" s="118" t="s">
        <v>198</v>
      </c>
      <c r="B226" s="85" t="s">
        <v>627</v>
      </c>
      <c r="C226" s="66" t="s">
        <v>199</v>
      </c>
      <c r="D226" s="1">
        <f>F226</f>
        <v>0</v>
      </c>
      <c r="E226" s="1" t="s">
        <v>174</v>
      </c>
      <c r="F226" s="1"/>
    </row>
    <row r="227" spans="1:6" ht="28.5" customHeight="1">
      <c r="A227" s="117" t="s">
        <v>200</v>
      </c>
      <c r="B227" s="85" t="s">
        <v>628</v>
      </c>
      <c r="C227" s="65" t="s">
        <v>201</v>
      </c>
      <c r="D227" s="1">
        <f>F227</f>
        <v>0</v>
      </c>
      <c r="E227" s="1" t="s">
        <v>174</v>
      </c>
      <c r="F227" s="1"/>
    </row>
    <row r="228" spans="1:6" ht="30" customHeight="1">
      <c r="A228" s="117" t="s">
        <v>202</v>
      </c>
      <c r="B228" s="85" t="s">
        <v>629</v>
      </c>
      <c r="C228" s="65" t="s">
        <v>203</v>
      </c>
      <c r="D228" s="1">
        <f>F228</f>
        <v>0</v>
      </c>
      <c r="E228" s="1" t="s">
        <v>174</v>
      </c>
      <c r="F228" s="1"/>
    </row>
    <row r="229" spans="1:6" s="90" customFormat="1" ht="28.5" customHeight="1">
      <c r="A229" s="89"/>
      <c r="B229" s="3"/>
      <c r="C229" s="89"/>
      <c r="D229" s="3"/>
      <c r="E229" s="3"/>
      <c r="F229" s="3"/>
    </row>
    <row r="230" spans="1:6" s="90" customFormat="1" ht="28.5" customHeight="1">
      <c r="A230" s="89"/>
      <c r="B230" s="3"/>
      <c r="C230" s="89"/>
      <c r="D230" s="3"/>
      <c r="E230" s="3"/>
      <c r="F230" s="3"/>
    </row>
    <row r="231" spans="1:6" s="90" customFormat="1" ht="28.5" customHeight="1">
      <c r="A231" s="89"/>
      <c r="B231" s="3"/>
      <c r="C231" s="89"/>
      <c r="D231" s="3"/>
      <c r="E231" s="3"/>
      <c r="F231" s="3"/>
    </row>
    <row r="232" spans="1:6" s="90" customFormat="1" ht="28.5" customHeight="1">
      <c r="A232" s="89"/>
      <c r="B232" s="3"/>
      <c r="C232" s="89"/>
      <c r="D232" s="3"/>
      <c r="E232" s="3"/>
      <c r="F232" s="3"/>
    </row>
    <row r="233" spans="1:6" s="90" customFormat="1" ht="28.5" customHeight="1">
      <c r="A233" s="89"/>
      <c r="B233" s="3"/>
      <c r="C233" s="89"/>
      <c r="D233" s="3"/>
      <c r="E233" s="3"/>
      <c r="F233" s="3"/>
    </row>
    <row r="234" spans="1:6" s="90" customFormat="1" ht="28.5" customHeight="1">
      <c r="A234" s="89"/>
      <c r="B234" s="3"/>
      <c r="C234" s="89"/>
      <c r="D234" s="3"/>
      <c r="E234" s="3"/>
      <c r="F234" s="3"/>
    </row>
    <row r="235" spans="1:6" s="90" customFormat="1" ht="28.5" customHeight="1">
      <c r="A235" s="89"/>
      <c r="B235" s="3"/>
      <c r="C235" s="89"/>
      <c r="D235" s="3"/>
      <c r="E235" s="3"/>
      <c r="F235" s="3"/>
    </row>
    <row r="236" spans="1:6" s="90" customFormat="1" ht="28.5" customHeight="1">
      <c r="A236" s="89"/>
      <c r="B236" s="3"/>
      <c r="C236" s="89"/>
      <c r="D236" s="3"/>
      <c r="E236" s="3"/>
      <c r="F236" s="3"/>
    </row>
    <row r="237" spans="1:6" s="90" customFormat="1" ht="28.5" customHeight="1">
      <c r="A237" s="89"/>
      <c r="B237" s="3"/>
      <c r="C237" s="89"/>
      <c r="D237" s="3"/>
      <c r="E237" s="3"/>
      <c r="F237" s="3"/>
    </row>
    <row r="238" spans="1:6" s="90" customFormat="1" ht="28.5" customHeight="1">
      <c r="A238" s="89"/>
      <c r="B238" s="3"/>
      <c r="C238" s="89"/>
      <c r="D238" s="3"/>
      <c r="E238" s="3"/>
      <c r="F238" s="3"/>
    </row>
    <row r="239" spans="1:6" s="90" customFormat="1" ht="28.5" customHeight="1">
      <c r="A239" s="89"/>
      <c r="B239" s="3"/>
      <c r="C239" s="89"/>
      <c r="D239" s="3"/>
      <c r="E239" s="3"/>
      <c r="F239" s="3"/>
    </row>
    <row r="240" spans="1:6" s="90" customFormat="1" ht="28.5" customHeight="1">
      <c r="A240" s="89"/>
      <c r="B240" s="3"/>
      <c r="C240" s="89"/>
      <c r="D240" s="3"/>
      <c r="E240" s="3"/>
      <c r="F240" s="3"/>
    </row>
    <row r="241" spans="1:6" s="90" customFormat="1" ht="28.5" customHeight="1">
      <c r="A241" s="89"/>
      <c r="B241" s="3"/>
      <c r="C241" s="89"/>
      <c r="D241" s="3"/>
      <c r="E241" s="3"/>
      <c r="F241" s="3"/>
    </row>
    <row r="242" spans="1:6" s="90" customFormat="1" ht="28.5" customHeight="1">
      <c r="A242" s="89"/>
      <c r="B242" s="3"/>
      <c r="C242" s="89"/>
      <c r="D242" s="3"/>
      <c r="E242" s="3"/>
      <c r="F242" s="3"/>
    </row>
    <row r="243" spans="1:6" s="90" customFormat="1" ht="28.5" customHeight="1">
      <c r="A243" s="89"/>
      <c r="B243" s="3"/>
      <c r="C243" s="89"/>
      <c r="D243" s="3"/>
      <c r="E243" s="3"/>
      <c r="F243" s="3"/>
    </row>
    <row r="244" spans="1:6" s="90" customFormat="1" ht="28.5" customHeight="1">
      <c r="A244" s="89"/>
      <c r="B244" s="3"/>
      <c r="C244" s="89"/>
      <c r="D244" s="3"/>
      <c r="E244" s="3"/>
      <c r="F244" s="3"/>
    </row>
    <row r="245" spans="1:6" s="90" customFormat="1" ht="28.5" customHeight="1">
      <c r="A245" s="89"/>
      <c r="B245" s="3"/>
      <c r="C245" s="89"/>
      <c r="D245" s="3"/>
      <c r="E245" s="3"/>
      <c r="F245" s="3"/>
    </row>
    <row r="246" spans="1:6" s="90" customFormat="1" ht="28.5" customHeight="1">
      <c r="A246" s="89"/>
      <c r="B246" s="3"/>
      <c r="C246" s="89"/>
      <c r="D246" s="3"/>
      <c r="E246" s="3"/>
      <c r="F246" s="3"/>
    </row>
    <row r="247" spans="1:6" s="90" customFormat="1" ht="28.5" customHeight="1">
      <c r="A247" s="89"/>
      <c r="B247" s="3"/>
      <c r="C247" s="89"/>
      <c r="D247" s="3"/>
      <c r="E247" s="3"/>
      <c r="F247" s="3"/>
    </row>
    <row r="248" spans="1:6" s="90" customFormat="1" ht="28.5" customHeight="1">
      <c r="A248" s="89"/>
      <c r="B248" s="3"/>
      <c r="C248" s="89"/>
      <c r="D248" s="3"/>
      <c r="E248" s="3"/>
      <c r="F248" s="3"/>
    </row>
    <row r="249" spans="1:6" s="90" customFormat="1" ht="28.5" customHeight="1">
      <c r="A249" s="89"/>
      <c r="B249" s="3"/>
      <c r="C249" s="89"/>
      <c r="D249" s="3"/>
      <c r="E249" s="3"/>
      <c r="F249" s="3"/>
    </row>
    <row r="250" spans="1:6" s="90" customFormat="1" ht="28.5" customHeight="1">
      <c r="A250" s="89"/>
      <c r="B250" s="3"/>
      <c r="C250" s="89"/>
      <c r="D250" s="3"/>
      <c r="E250" s="3"/>
      <c r="F250" s="3"/>
    </row>
    <row r="251" spans="1:6" s="90" customFormat="1" ht="28.5" customHeight="1">
      <c r="A251" s="89"/>
      <c r="B251" s="3"/>
      <c r="C251" s="89"/>
      <c r="D251" s="3"/>
      <c r="E251" s="3"/>
      <c r="F251" s="3"/>
    </row>
    <row r="252" spans="1:6" s="90" customFormat="1" ht="28.5" customHeight="1">
      <c r="A252" s="89"/>
      <c r="B252" s="3"/>
      <c r="C252" s="89"/>
      <c r="D252" s="3"/>
      <c r="E252" s="3"/>
      <c r="F252" s="3"/>
    </row>
    <row r="253" spans="1:6" s="90" customFormat="1" ht="28.5" customHeight="1">
      <c r="A253" s="89"/>
      <c r="B253" s="3"/>
      <c r="C253" s="89"/>
      <c r="D253" s="3"/>
      <c r="E253" s="3"/>
      <c r="F253" s="3"/>
    </row>
    <row r="254" spans="1:6" s="90" customFormat="1" ht="28.5" customHeight="1">
      <c r="A254" s="89"/>
      <c r="B254" s="3"/>
      <c r="C254" s="89"/>
      <c r="D254" s="3"/>
      <c r="E254" s="3"/>
      <c r="F254" s="3"/>
    </row>
    <row r="255" spans="1:6" s="90" customFormat="1" ht="28.5" customHeight="1">
      <c r="A255" s="89"/>
      <c r="B255" s="3"/>
      <c r="C255" s="89"/>
      <c r="D255" s="3"/>
      <c r="E255" s="3"/>
      <c r="F255" s="3"/>
    </row>
    <row r="256" spans="1:6" s="90" customFormat="1" ht="28.5" customHeight="1">
      <c r="A256" s="89"/>
      <c r="B256" s="3"/>
      <c r="C256" s="89"/>
      <c r="D256" s="3"/>
      <c r="E256" s="3"/>
      <c r="F256" s="3"/>
    </row>
    <row r="257" spans="1:6" s="90" customFormat="1" ht="28.5" customHeight="1">
      <c r="A257" s="89"/>
      <c r="B257" s="3"/>
      <c r="C257" s="89"/>
      <c r="D257" s="3"/>
      <c r="E257" s="3"/>
      <c r="F257" s="3"/>
    </row>
    <row r="258" spans="1:6" s="90" customFormat="1" ht="28.5" customHeight="1">
      <c r="A258" s="89"/>
      <c r="B258" s="3"/>
      <c r="C258" s="89"/>
      <c r="D258" s="3"/>
      <c r="E258" s="3"/>
      <c r="F258" s="3"/>
    </row>
    <row r="259" spans="1:6" s="90" customFormat="1" ht="28.5" customHeight="1">
      <c r="A259" s="89"/>
      <c r="B259" s="3"/>
      <c r="C259" s="89"/>
      <c r="D259" s="3"/>
      <c r="E259" s="3"/>
      <c r="F259" s="3"/>
    </row>
    <row r="260" spans="1:6" s="90" customFormat="1" ht="28.5" customHeight="1">
      <c r="A260" s="89"/>
      <c r="B260" s="3"/>
      <c r="C260" s="89"/>
      <c r="D260" s="3"/>
      <c r="E260" s="3"/>
      <c r="F260" s="3"/>
    </row>
    <row r="261" spans="1:6" s="90" customFormat="1" ht="28.5" customHeight="1">
      <c r="A261" s="89"/>
      <c r="B261" s="3"/>
      <c r="C261" s="89"/>
      <c r="D261" s="3"/>
      <c r="E261" s="3"/>
      <c r="F261" s="3"/>
    </row>
    <row r="262" spans="1:6" s="90" customFormat="1" ht="28.5" customHeight="1">
      <c r="A262" s="89"/>
      <c r="B262" s="3"/>
      <c r="C262" s="89"/>
      <c r="D262" s="3"/>
      <c r="E262" s="3"/>
      <c r="F262" s="3"/>
    </row>
    <row r="263" spans="1:6" s="90" customFormat="1" ht="28.5" customHeight="1">
      <c r="A263" s="89"/>
      <c r="B263" s="3"/>
      <c r="C263" s="89"/>
      <c r="D263" s="3"/>
      <c r="E263" s="3"/>
      <c r="F263" s="3"/>
    </row>
    <row r="264" spans="1:6" s="90" customFormat="1" ht="28.5" customHeight="1">
      <c r="A264" s="89"/>
      <c r="B264" s="3"/>
      <c r="C264" s="89"/>
      <c r="D264" s="3"/>
      <c r="E264" s="3"/>
      <c r="F264" s="3"/>
    </row>
    <row r="265" spans="1:6" s="90" customFormat="1" ht="28.5" customHeight="1">
      <c r="A265" s="89"/>
      <c r="B265" s="3"/>
      <c r="C265" s="89"/>
      <c r="D265" s="3"/>
      <c r="E265" s="3"/>
      <c r="F265" s="3"/>
    </row>
    <row r="266" spans="1:6" s="90" customFormat="1" ht="28.5" customHeight="1">
      <c r="A266" s="89"/>
      <c r="B266" s="3"/>
      <c r="C266" s="89"/>
      <c r="D266" s="3"/>
      <c r="E266" s="3"/>
      <c r="F266" s="3"/>
    </row>
    <row r="267" spans="1:6" s="90" customFormat="1" ht="28.5" customHeight="1">
      <c r="A267" s="89"/>
      <c r="B267" s="3"/>
      <c r="C267" s="89"/>
      <c r="D267" s="3"/>
      <c r="E267" s="3"/>
      <c r="F267" s="3"/>
    </row>
    <row r="268" spans="1:6" s="90" customFormat="1" ht="28.5" customHeight="1">
      <c r="A268" s="89"/>
      <c r="B268" s="3"/>
      <c r="C268" s="89"/>
      <c r="D268" s="3"/>
      <c r="E268" s="3"/>
      <c r="F268" s="3"/>
    </row>
    <row r="269" spans="1:6" s="90" customFormat="1" ht="28.5" customHeight="1">
      <c r="A269" s="89"/>
      <c r="B269" s="3"/>
      <c r="C269" s="89"/>
      <c r="D269" s="3"/>
      <c r="E269" s="3"/>
      <c r="F269" s="3"/>
    </row>
    <row r="270" spans="1:6" s="90" customFormat="1" ht="28.5" customHeight="1">
      <c r="A270" s="89"/>
      <c r="B270" s="3"/>
      <c r="C270" s="89"/>
      <c r="D270" s="3"/>
      <c r="E270" s="3"/>
      <c r="F270" s="3"/>
    </row>
    <row r="271" spans="1:6" s="90" customFormat="1" ht="28.5" customHeight="1">
      <c r="A271" s="89"/>
      <c r="B271" s="3"/>
      <c r="C271" s="89"/>
      <c r="D271" s="3"/>
      <c r="E271" s="3"/>
      <c r="F271" s="3"/>
    </row>
    <row r="272" spans="1:6" s="90" customFormat="1" ht="28.5" customHeight="1">
      <c r="A272" s="89"/>
      <c r="B272" s="3"/>
      <c r="C272" s="89"/>
      <c r="D272" s="3"/>
      <c r="E272" s="3"/>
      <c r="F272" s="3"/>
    </row>
    <row r="273" spans="1:6" s="90" customFormat="1" ht="28.5" customHeight="1">
      <c r="A273" s="89"/>
      <c r="B273" s="3"/>
      <c r="C273" s="89"/>
      <c r="D273" s="3"/>
      <c r="E273" s="3"/>
      <c r="F273" s="3"/>
    </row>
    <row r="274" spans="1:6" s="90" customFormat="1" ht="28.5" customHeight="1">
      <c r="A274" s="89"/>
      <c r="B274" s="3"/>
      <c r="C274" s="89"/>
      <c r="D274" s="3"/>
      <c r="E274" s="3"/>
      <c r="F274" s="3"/>
    </row>
    <row r="275" spans="1:6" s="90" customFormat="1" ht="28.5" customHeight="1">
      <c r="A275" s="89"/>
      <c r="B275" s="3"/>
      <c r="C275" s="89"/>
      <c r="D275" s="3"/>
      <c r="E275" s="3"/>
      <c r="F275" s="3"/>
    </row>
    <row r="276" spans="1:6" s="90" customFormat="1" ht="28.5" customHeight="1">
      <c r="A276" s="89"/>
      <c r="B276" s="3"/>
      <c r="C276" s="89"/>
      <c r="D276" s="3"/>
      <c r="E276" s="3"/>
      <c r="F276" s="3"/>
    </row>
    <row r="277" spans="1:6" s="90" customFormat="1" ht="28.5" customHeight="1">
      <c r="A277" s="89"/>
      <c r="B277" s="3"/>
      <c r="C277" s="89"/>
      <c r="D277" s="3"/>
      <c r="E277" s="3"/>
      <c r="F277" s="3"/>
    </row>
    <row r="278" spans="1:6" s="90" customFormat="1" ht="28.5" customHeight="1">
      <c r="A278" s="89"/>
      <c r="B278" s="3"/>
      <c r="C278" s="89"/>
      <c r="D278" s="3"/>
      <c r="E278" s="3"/>
      <c r="F278" s="3"/>
    </row>
    <row r="279" spans="1:6" s="90" customFormat="1" ht="28.5" customHeight="1">
      <c r="A279" s="89"/>
      <c r="B279" s="3"/>
      <c r="C279" s="89"/>
      <c r="D279" s="3"/>
      <c r="E279" s="3"/>
      <c r="F279" s="3"/>
    </row>
    <row r="280" spans="1:6" s="90" customFormat="1" ht="28.5" customHeight="1">
      <c r="A280" s="89"/>
      <c r="B280" s="3"/>
      <c r="C280" s="89"/>
      <c r="D280" s="3"/>
      <c r="E280" s="3"/>
      <c r="F280" s="3"/>
    </row>
    <row r="281" spans="1:6" s="90" customFormat="1" ht="28.5" customHeight="1">
      <c r="A281" s="89"/>
      <c r="B281" s="3"/>
      <c r="C281" s="89"/>
      <c r="D281" s="3"/>
      <c r="E281" s="3"/>
      <c r="F281" s="3"/>
    </row>
    <row r="282" spans="1:6" s="90" customFormat="1" ht="28.5" customHeight="1">
      <c r="A282" s="89"/>
      <c r="B282" s="3"/>
      <c r="C282" s="89"/>
      <c r="D282" s="3"/>
      <c r="E282" s="3"/>
      <c r="F282" s="3"/>
    </row>
    <row r="283" spans="1:6" s="90" customFormat="1" ht="28.5" customHeight="1">
      <c r="A283" s="89"/>
      <c r="B283" s="3"/>
      <c r="C283" s="89"/>
      <c r="D283" s="3"/>
      <c r="E283" s="3"/>
      <c r="F283" s="3"/>
    </row>
    <row r="284" spans="1:6" s="90" customFormat="1" ht="28.5" customHeight="1">
      <c r="A284" s="89"/>
      <c r="B284" s="3"/>
      <c r="C284" s="89"/>
      <c r="D284" s="3"/>
      <c r="E284" s="3"/>
      <c r="F284" s="3"/>
    </row>
    <row r="285" spans="1:6" s="90" customFormat="1" ht="28.5" customHeight="1">
      <c r="A285" s="89"/>
      <c r="B285" s="3"/>
      <c r="C285" s="89"/>
      <c r="D285" s="3"/>
      <c r="E285" s="3"/>
      <c r="F285" s="3"/>
    </row>
    <row r="286" spans="1:6" s="90" customFormat="1" ht="28.5" customHeight="1">
      <c r="A286" s="89"/>
      <c r="B286" s="3"/>
      <c r="C286" s="89"/>
      <c r="D286" s="3"/>
      <c r="E286" s="3"/>
      <c r="F286" s="3"/>
    </row>
    <row r="287" spans="1:6" s="90" customFormat="1" ht="28.5" customHeight="1">
      <c r="A287" s="89"/>
      <c r="B287" s="3"/>
      <c r="C287" s="89"/>
      <c r="D287" s="3"/>
      <c r="E287" s="3"/>
      <c r="F287" s="3"/>
    </row>
    <row r="288" spans="1:6" s="90" customFormat="1" ht="28.5" customHeight="1">
      <c r="A288" s="89"/>
      <c r="B288" s="3"/>
      <c r="C288" s="89"/>
      <c r="D288" s="3"/>
      <c r="E288" s="3"/>
      <c r="F288" s="3"/>
    </row>
    <row r="289" spans="1:6" s="90" customFormat="1" ht="28.5" customHeight="1">
      <c r="A289" s="89"/>
      <c r="B289" s="3"/>
      <c r="C289" s="89"/>
      <c r="D289" s="3"/>
      <c r="E289" s="3"/>
      <c r="F289" s="3"/>
    </row>
    <row r="290" spans="1:6" s="90" customFormat="1" ht="28.5" customHeight="1">
      <c r="A290" s="89"/>
      <c r="B290" s="3"/>
      <c r="C290" s="89"/>
      <c r="D290" s="3"/>
      <c r="E290" s="3"/>
      <c r="F290" s="3"/>
    </row>
    <row r="291" spans="1:6" s="90" customFormat="1" ht="28.5" customHeight="1">
      <c r="A291" s="89"/>
      <c r="B291" s="3"/>
      <c r="C291" s="89"/>
      <c r="D291" s="3"/>
      <c r="E291" s="3"/>
      <c r="F291" s="3"/>
    </row>
    <row r="292" spans="1:6" s="90" customFormat="1" ht="28.5" customHeight="1">
      <c r="A292" s="89"/>
      <c r="B292" s="3"/>
      <c r="C292" s="89"/>
      <c r="D292" s="3"/>
      <c r="E292" s="3"/>
      <c r="F292" s="3"/>
    </row>
    <row r="293" spans="1:6" s="90" customFormat="1" ht="28.5" customHeight="1">
      <c r="A293" s="89"/>
      <c r="B293" s="3"/>
      <c r="C293" s="89"/>
      <c r="D293" s="3"/>
      <c r="E293" s="3"/>
      <c r="F293" s="3"/>
    </row>
    <row r="294" spans="1:6" s="90" customFormat="1" ht="28.5" customHeight="1">
      <c r="A294" s="89"/>
      <c r="B294" s="3"/>
      <c r="C294" s="89"/>
      <c r="D294" s="3"/>
      <c r="E294" s="3"/>
      <c r="F294" s="3"/>
    </row>
    <row r="295" spans="1:6" s="90" customFormat="1" ht="28.5" customHeight="1">
      <c r="A295" s="89"/>
      <c r="B295" s="3"/>
      <c r="C295" s="89"/>
      <c r="D295" s="3"/>
      <c r="E295" s="3"/>
      <c r="F295" s="3"/>
    </row>
    <row r="296" spans="1:6" s="90" customFormat="1" ht="28.5" customHeight="1">
      <c r="A296" s="89"/>
      <c r="B296" s="3"/>
      <c r="C296" s="89"/>
      <c r="D296" s="3"/>
      <c r="E296" s="3"/>
      <c r="F296" s="3"/>
    </row>
    <row r="297" spans="1:6" s="90" customFormat="1" ht="28.5" customHeight="1">
      <c r="A297" s="89"/>
      <c r="B297" s="3"/>
      <c r="C297" s="89"/>
      <c r="D297" s="3"/>
      <c r="E297" s="3"/>
      <c r="F297" s="3"/>
    </row>
    <row r="298" spans="1:6" s="90" customFormat="1" ht="28.5" customHeight="1">
      <c r="A298" s="89"/>
      <c r="B298" s="3"/>
      <c r="C298" s="89"/>
      <c r="D298" s="3"/>
      <c r="E298" s="3"/>
      <c r="F298" s="3"/>
    </row>
    <row r="299" spans="1:6" s="90" customFormat="1" ht="28.5" customHeight="1">
      <c r="A299" s="89"/>
      <c r="B299" s="3"/>
      <c r="C299" s="89"/>
      <c r="D299" s="3"/>
      <c r="E299" s="3"/>
      <c r="F299" s="3"/>
    </row>
    <row r="300" spans="1:6" s="90" customFormat="1" ht="28.5" customHeight="1">
      <c r="A300" s="89"/>
      <c r="B300" s="3"/>
      <c r="C300" s="89"/>
      <c r="D300" s="3"/>
      <c r="E300" s="3"/>
      <c r="F300" s="3"/>
    </row>
    <row r="301" spans="1:6" s="90" customFormat="1" ht="28.5" customHeight="1">
      <c r="A301" s="89"/>
      <c r="B301" s="3"/>
      <c r="C301" s="89"/>
      <c r="D301" s="3"/>
      <c r="E301" s="3"/>
      <c r="F301" s="3"/>
    </row>
    <row r="302" spans="1:6" s="90" customFormat="1" ht="28.5" customHeight="1">
      <c r="A302" s="89"/>
      <c r="B302" s="3"/>
      <c r="C302" s="89"/>
      <c r="D302" s="3"/>
      <c r="E302" s="3"/>
      <c r="F302" s="3"/>
    </row>
    <row r="303" spans="1:6" s="90" customFormat="1" ht="28.5" customHeight="1">
      <c r="A303" s="89"/>
      <c r="B303" s="3"/>
      <c r="C303" s="89"/>
      <c r="D303" s="3"/>
      <c r="E303" s="3"/>
      <c r="F303" s="3"/>
    </row>
    <row r="304" spans="1:6" s="90" customFormat="1" ht="28.5" customHeight="1">
      <c r="A304" s="89"/>
      <c r="B304" s="3"/>
      <c r="C304" s="89"/>
      <c r="D304" s="3"/>
      <c r="E304" s="3"/>
      <c r="F304" s="3"/>
    </row>
    <row r="305" spans="1:6" s="90" customFormat="1" ht="28.5" customHeight="1">
      <c r="A305" s="89"/>
      <c r="B305" s="3"/>
      <c r="C305" s="89"/>
      <c r="D305" s="3"/>
      <c r="E305" s="3"/>
      <c r="F305" s="3"/>
    </row>
    <row r="306" spans="1:6" s="90" customFormat="1" ht="28.5" customHeight="1">
      <c r="A306" s="89"/>
      <c r="B306" s="3"/>
      <c r="C306" s="89"/>
      <c r="D306" s="3"/>
      <c r="E306" s="3"/>
      <c r="F306" s="3"/>
    </row>
    <row r="307" spans="1:6" s="90" customFormat="1" ht="28.5" customHeight="1">
      <c r="A307" s="89"/>
      <c r="B307" s="3"/>
      <c r="C307" s="89"/>
      <c r="D307" s="3"/>
      <c r="E307" s="3"/>
      <c r="F307" s="3"/>
    </row>
    <row r="308" spans="1:6" s="90" customFormat="1" ht="28.5" customHeight="1">
      <c r="A308" s="89"/>
      <c r="B308" s="3"/>
      <c r="C308" s="89"/>
      <c r="D308" s="3"/>
      <c r="E308" s="3"/>
      <c r="F308" s="3"/>
    </row>
    <row r="309" spans="1:6" s="90" customFormat="1" ht="28.5" customHeight="1">
      <c r="A309" s="89"/>
      <c r="B309" s="3"/>
      <c r="C309" s="89"/>
      <c r="D309" s="3"/>
      <c r="E309" s="3"/>
      <c r="F309" s="3"/>
    </row>
    <row r="310" spans="1:6" s="90" customFormat="1" ht="28.5" customHeight="1">
      <c r="A310" s="89"/>
      <c r="B310" s="3"/>
      <c r="C310" s="89"/>
      <c r="D310" s="3"/>
      <c r="E310" s="3"/>
      <c r="F310" s="3"/>
    </row>
    <row r="311" spans="1:6" s="90" customFormat="1" ht="28.5" customHeight="1">
      <c r="A311" s="89"/>
      <c r="B311" s="3"/>
      <c r="C311" s="89"/>
      <c r="D311" s="3"/>
      <c r="E311" s="3"/>
      <c r="F311" s="3"/>
    </row>
    <row r="312" spans="1:6" s="90" customFormat="1" ht="28.5" customHeight="1">
      <c r="A312" s="89"/>
      <c r="B312" s="3"/>
      <c r="C312" s="89"/>
      <c r="D312" s="3"/>
      <c r="E312" s="3"/>
      <c r="F312" s="3"/>
    </row>
    <row r="313" spans="1:6" s="90" customFormat="1" ht="28.5" customHeight="1">
      <c r="A313" s="89"/>
      <c r="B313" s="3"/>
      <c r="C313" s="89"/>
      <c r="D313" s="3"/>
      <c r="E313" s="3"/>
      <c r="F313" s="3"/>
    </row>
    <row r="314" spans="1:6" s="90" customFormat="1" ht="28.5" customHeight="1">
      <c r="A314" s="89"/>
      <c r="B314" s="3"/>
      <c r="C314" s="89"/>
      <c r="D314" s="3"/>
      <c r="E314" s="3"/>
      <c r="F314" s="3"/>
    </row>
    <row r="315" spans="1:6" s="90" customFormat="1" ht="28.5" customHeight="1">
      <c r="A315" s="89"/>
      <c r="B315" s="3"/>
      <c r="C315" s="89"/>
      <c r="D315" s="3"/>
      <c r="E315" s="3"/>
      <c r="F315" s="3"/>
    </row>
    <row r="316" spans="1:6" s="90" customFormat="1" ht="28.5" customHeight="1">
      <c r="A316" s="89"/>
      <c r="B316" s="3"/>
      <c r="C316" s="89"/>
      <c r="D316" s="3"/>
      <c r="E316" s="3"/>
      <c r="F316" s="3"/>
    </row>
    <row r="317" spans="1:6" s="90" customFormat="1" ht="28.5" customHeight="1">
      <c r="A317" s="89"/>
      <c r="B317" s="3"/>
      <c r="C317" s="89"/>
      <c r="D317" s="3"/>
      <c r="E317" s="3"/>
      <c r="F317" s="3"/>
    </row>
    <row r="318" spans="1:6" s="90" customFormat="1" ht="28.5" customHeight="1">
      <c r="A318" s="89"/>
      <c r="B318" s="3"/>
      <c r="C318" s="89"/>
      <c r="D318" s="3"/>
      <c r="E318" s="3"/>
      <c r="F318" s="3"/>
    </row>
    <row r="319" spans="1:6" s="90" customFormat="1" ht="28.5" customHeight="1">
      <c r="A319" s="89"/>
      <c r="B319" s="3"/>
      <c r="C319" s="89"/>
      <c r="D319" s="3"/>
      <c r="E319" s="3"/>
      <c r="F319" s="3"/>
    </row>
    <row r="320" spans="1:6" s="90" customFormat="1" ht="28.5" customHeight="1">
      <c r="A320" s="89"/>
      <c r="B320" s="3"/>
      <c r="C320" s="89"/>
      <c r="D320" s="3"/>
      <c r="E320" s="3"/>
      <c r="F320" s="3"/>
    </row>
    <row r="321" spans="1:6" s="90" customFormat="1" ht="28.5" customHeight="1">
      <c r="A321" s="89"/>
      <c r="B321" s="3"/>
      <c r="C321" s="89"/>
      <c r="D321" s="3"/>
      <c r="E321" s="3"/>
      <c r="F321" s="3"/>
    </row>
    <row r="322" spans="1:6" s="90" customFormat="1" ht="28.5" customHeight="1">
      <c r="A322" s="89"/>
      <c r="B322" s="3"/>
      <c r="C322" s="89"/>
      <c r="D322" s="3"/>
      <c r="E322" s="3"/>
      <c r="F322" s="3"/>
    </row>
    <row r="323" spans="1:6" s="90" customFormat="1" ht="28.5" customHeight="1">
      <c r="A323" s="89"/>
      <c r="B323" s="3"/>
      <c r="C323" s="89"/>
      <c r="D323" s="3"/>
      <c r="E323" s="3"/>
      <c r="F323" s="3"/>
    </row>
    <row r="324" spans="1:6" s="90" customFormat="1" ht="28.5" customHeight="1">
      <c r="A324" s="89"/>
      <c r="B324" s="3"/>
      <c r="C324" s="89"/>
      <c r="D324" s="3"/>
      <c r="E324" s="3"/>
      <c r="F324" s="3"/>
    </row>
    <row r="325" spans="1:6" s="90" customFormat="1" ht="28.5" customHeight="1">
      <c r="A325" s="89"/>
      <c r="B325" s="3"/>
      <c r="C325" s="89"/>
      <c r="D325" s="3"/>
      <c r="E325" s="3"/>
      <c r="F325" s="3"/>
    </row>
    <row r="326" spans="1:6" s="90" customFormat="1" ht="28.5" customHeight="1">
      <c r="A326" s="89"/>
      <c r="B326" s="3"/>
      <c r="C326" s="89"/>
      <c r="D326" s="3"/>
      <c r="E326" s="3"/>
      <c r="F326" s="3"/>
    </row>
    <row r="327" spans="1:6" s="90" customFormat="1" ht="28.5" customHeight="1">
      <c r="A327" s="89"/>
      <c r="B327" s="3"/>
      <c r="C327" s="89"/>
      <c r="D327" s="3"/>
      <c r="E327" s="3"/>
      <c r="F327" s="3"/>
    </row>
    <row r="328" spans="1:6" s="90" customFormat="1" ht="28.5" customHeight="1">
      <c r="A328" s="89"/>
      <c r="B328" s="3"/>
      <c r="C328" s="89"/>
      <c r="D328" s="3"/>
      <c r="E328" s="3"/>
      <c r="F328" s="3"/>
    </row>
    <row r="329" spans="1:6" s="90" customFormat="1" ht="28.5" customHeight="1">
      <c r="A329" s="89"/>
      <c r="B329" s="3"/>
      <c r="C329" s="89"/>
      <c r="D329" s="3"/>
      <c r="E329" s="3"/>
      <c r="F329" s="3"/>
    </row>
    <row r="330" spans="1:6" s="90" customFormat="1" ht="28.5" customHeight="1">
      <c r="A330" s="89"/>
      <c r="B330" s="3"/>
      <c r="C330" s="89"/>
      <c r="D330" s="3"/>
      <c r="E330" s="3"/>
      <c r="F330" s="3"/>
    </row>
    <row r="331" spans="1:6" s="90" customFormat="1" ht="28.5" customHeight="1">
      <c r="A331" s="89"/>
      <c r="B331" s="3"/>
      <c r="C331" s="89"/>
      <c r="D331" s="3"/>
      <c r="E331" s="3"/>
      <c r="F331" s="3"/>
    </row>
    <row r="332" spans="1:6" s="90" customFormat="1" ht="28.5" customHeight="1">
      <c r="A332" s="89"/>
      <c r="B332" s="3"/>
      <c r="C332" s="89"/>
      <c r="D332" s="3"/>
      <c r="E332" s="3"/>
      <c r="F332" s="3"/>
    </row>
    <row r="333" spans="1:6" s="90" customFormat="1" ht="28.5" customHeight="1">
      <c r="A333" s="89"/>
      <c r="B333" s="3"/>
      <c r="C333" s="89"/>
      <c r="D333" s="3"/>
      <c r="E333" s="3"/>
      <c r="F333" s="3"/>
    </row>
    <row r="334" spans="1:6" s="90" customFormat="1" ht="28.5" customHeight="1">
      <c r="A334" s="89"/>
      <c r="B334" s="3"/>
      <c r="C334" s="89"/>
      <c r="D334" s="3"/>
      <c r="E334" s="3"/>
      <c r="F334" s="3"/>
    </row>
    <row r="335" spans="1:6" s="90" customFormat="1" ht="28.5" customHeight="1">
      <c r="A335" s="89"/>
      <c r="B335" s="3"/>
      <c r="C335" s="89"/>
      <c r="D335" s="3"/>
      <c r="E335" s="3"/>
      <c r="F335" s="3"/>
    </row>
    <row r="336" spans="1:6" s="90" customFormat="1" ht="28.5" customHeight="1">
      <c r="A336" s="89"/>
      <c r="B336" s="3"/>
      <c r="C336" s="89"/>
      <c r="D336" s="3"/>
      <c r="E336" s="3"/>
      <c r="F336" s="3"/>
    </row>
    <row r="337" spans="1:6" s="90" customFormat="1" ht="28.5" customHeight="1">
      <c r="A337" s="89"/>
      <c r="B337" s="3"/>
      <c r="C337" s="89"/>
      <c r="D337" s="3"/>
      <c r="E337" s="3"/>
      <c r="F337" s="3"/>
    </row>
    <row r="338" spans="1:6" s="90" customFormat="1" ht="28.5" customHeight="1">
      <c r="A338" s="89"/>
      <c r="B338" s="3"/>
      <c r="C338" s="89"/>
      <c r="D338" s="3"/>
      <c r="E338" s="3"/>
      <c r="F338" s="3"/>
    </row>
    <row r="339" spans="1:6" s="90" customFormat="1" ht="28.5" customHeight="1">
      <c r="A339" s="89"/>
      <c r="B339" s="3"/>
      <c r="C339" s="89"/>
      <c r="D339" s="3"/>
      <c r="E339" s="3"/>
      <c r="F339" s="3"/>
    </row>
    <row r="340" spans="1:6" s="90" customFormat="1" ht="28.5" customHeight="1">
      <c r="A340" s="89"/>
      <c r="B340" s="3"/>
      <c r="C340" s="89"/>
      <c r="D340" s="3"/>
      <c r="E340" s="3"/>
      <c r="F340" s="3"/>
    </row>
    <row r="341" spans="1:6" s="90" customFormat="1" ht="28.5" customHeight="1">
      <c r="A341" s="89"/>
      <c r="B341" s="3"/>
      <c r="C341" s="89"/>
      <c r="D341" s="3"/>
      <c r="E341" s="3"/>
      <c r="F341" s="3"/>
    </row>
    <row r="342" spans="1:6" s="90" customFormat="1" ht="28.5" customHeight="1">
      <c r="A342" s="89"/>
      <c r="B342" s="3"/>
      <c r="C342" s="89"/>
      <c r="D342" s="3"/>
      <c r="E342" s="3"/>
      <c r="F342" s="3"/>
    </row>
    <row r="343" spans="1:6" s="90" customFormat="1" ht="28.5" customHeight="1">
      <c r="A343" s="89"/>
      <c r="B343" s="3"/>
      <c r="C343" s="89"/>
      <c r="D343" s="3"/>
      <c r="E343" s="3"/>
      <c r="F343" s="3"/>
    </row>
    <row r="344" spans="1:6" s="90" customFormat="1" ht="28.5" customHeight="1">
      <c r="A344" s="89"/>
      <c r="B344" s="3"/>
      <c r="C344" s="89"/>
      <c r="D344" s="3"/>
      <c r="E344" s="3"/>
      <c r="F344" s="3"/>
    </row>
    <row r="345" spans="1:6" s="90" customFormat="1" ht="28.5" customHeight="1">
      <c r="A345" s="89"/>
      <c r="B345" s="3"/>
      <c r="C345" s="89"/>
      <c r="D345" s="3"/>
      <c r="E345" s="3"/>
      <c r="F345" s="3"/>
    </row>
    <row r="346" spans="1:6" s="90" customFormat="1" ht="28.5" customHeight="1">
      <c r="A346" s="89"/>
      <c r="B346" s="3"/>
      <c r="C346" s="89"/>
      <c r="D346" s="3"/>
      <c r="E346" s="3"/>
      <c r="F346" s="3"/>
    </row>
    <row r="347" spans="1:6" s="90" customFormat="1" ht="28.5" customHeight="1">
      <c r="A347" s="89"/>
      <c r="B347" s="3"/>
      <c r="C347" s="89"/>
      <c r="D347" s="3"/>
      <c r="E347" s="3"/>
      <c r="F347" s="3"/>
    </row>
    <row r="348" spans="1:6" s="90" customFormat="1" ht="28.5" customHeight="1">
      <c r="A348" s="89"/>
      <c r="B348" s="3"/>
      <c r="C348" s="89"/>
      <c r="D348" s="3"/>
      <c r="E348" s="3"/>
      <c r="F348" s="3"/>
    </row>
    <row r="349" spans="1:6" s="90" customFormat="1" ht="28.5" customHeight="1">
      <c r="A349" s="89"/>
      <c r="B349" s="3"/>
      <c r="C349" s="89"/>
      <c r="D349" s="3"/>
      <c r="E349" s="3"/>
      <c r="F349" s="3"/>
    </row>
    <row r="350" spans="1:6" s="90" customFormat="1" ht="28.5" customHeight="1">
      <c r="A350" s="89"/>
      <c r="B350" s="3"/>
      <c r="C350" s="89"/>
      <c r="D350" s="3"/>
      <c r="E350" s="3"/>
      <c r="F350" s="3"/>
    </row>
    <row r="351" spans="1:6" s="90" customFormat="1" ht="28.5" customHeight="1">
      <c r="A351" s="89"/>
      <c r="B351" s="3"/>
      <c r="C351" s="89"/>
      <c r="D351" s="3"/>
      <c r="E351" s="3"/>
      <c r="F351" s="3"/>
    </row>
    <row r="352" spans="1:6" s="90" customFormat="1" ht="28.5" customHeight="1">
      <c r="A352" s="89"/>
      <c r="B352" s="3"/>
      <c r="C352" s="89"/>
      <c r="D352" s="3"/>
      <c r="E352" s="3"/>
      <c r="F352" s="3"/>
    </row>
    <row r="353" spans="1:6" s="90" customFormat="1" ht="28.5" customHeight="1">
      <c r="A353" s="89"/>
      <c r="B353" s="3"/>
      <c r="C353" s="89"/>
      <c r="D353" s="3"/>
      <c r="E353" s="3"/>
      <c r="F353" s="3"/>
    </row>
    <row r="354" spans="1:6" s="90" customFormat="1" ht="28.5" customHeight="1">
      <c r="A354" s="89"/>
      <c r="B354" s="3"/>
      <c r="C354" s="89"/>
      <c r="D354" s="3"/>
      <c r="E354" s="3"/>
      <c r="F354" s="3"/>
    </row>
    <row r="355" spans="1:6" s="90" customFormat="1" ht="28.5" customHeight="1">
      <c r="A355" s="89"/>
      <c r="B355" s="3"/>
      <c r="C355" s="89"/>
      <c r="D355" s="3"/>
      <c r="E355" s="3"/>
      <c r="F355" s="3"/>
    </row>
    <row r="356" spans="1:6" s="90" customFormat="1" ht="28.5" customHeight="1">
      <c r="A356" s="89"/>
      <c r="B356" s="3"/>
      <c r="C356" s="89"/>
      <c r="D356" s="3"/>
      <c r="E356" s="3"/>
      <c r="F356" s="3"/>
    </row>
    <row r="357" spans="1:6" s="90" customFormat="1" ht="28.5" customHeight="1">
      <c r="A357" s="89"/>
      <c r="B357" s="3"/>
      <c r="C357" s="89"/>
      <c r="D357" s="3"/>
      <c r="E357" s="3"/>
      <c r="F357" s="3"/>
    </row>
    <row r="358" spans="1:6" s="90" customFormat="1" ht="28.5" customHeight="1">
      <c r="A358" s="89"/>
      <c r="B358" s="3"/>
      <c r="C358" s="89"/>
      <c r="D358" s="3"/>
      <c r="E358" s="3"/>
      <c r="F358" s="3"/>
    </row>
    <row r="359" spans="1:6" s="90" customFormat="1" ht="28.5" customHeight="1">
      <c r="A359" s="89"/>
      <c r="B359" s="3"/>
      <c r="C359" s="89"/>
      <c r="D359" s="3"/>
      <c r="E359" s="3"/>
      <c r="F359" s="3"/>
    </row>
    <row r="360" spans="1:6" s="90" customFormat="1" ht="28.5" customHeight="1">
      <c r="A360" s="89"/>
      <c r="B360" s="3"/>
      <c r="C360" s="89"/>
      <c r="D360" s="3"/>
      <c r="E360" s="3"/>
      <c r="F360" s="3"/>
    </row>
    <row r="361" spans="1:6" s="90" customFormat="1" ht="28.5" customHeight="1">
      <c r="A361" s="89"/>
      <c r="B361" s="3"/>
      <c r="C361" s="89"/>
      <c r="D361" s="3"/>
      <c r="E361" s="3"/>
      <c r="F361" s="3"/>
    </row>
    <row r="362" spans="1:6" s="90" customFormat="1" ht="28.5" customHeight="1">
      <c r="A362" s="89"/>
      <c r="B362" s="3"/>
      <c r="C362" s="89"/>
      <c r="D362" s="3"/>
      <c r="E362" s="3"/>
      <c r="F362" s="3"/>
    </row>
    <row r="363" spans="1:6" s="90" customFormat="1" ht="28.5" customHeight="1">
      <c r="A363" s="89"/>
      <c r="B363" s="3"/>
      <c r="C363" s="89"/>
      <c r="D363" s="3"/>
      <c r="E363" s="3"/>
      <c r="F363" s="3"/>
    </row>
    <row r="364" spans="1:6" s="90" customFormat="1" ht="28.5" customHeight="1">
      <c r="A364" s="89"/>
      <c r="B364" s="3"/>
      <c r="C364" s="89"/>
      <c r="D364" s="3"/>
      <c r="E364" s="3"/>
      <c r="F364" s="3"/>
    </row>
    <row r="365" spans="1:6" s="90" customFormat="1" ht="28.5" customHeight="1">
      <c r="A365" s="89"/>
      <c r="B365" s="3"/>
      <c r="C365" s="89"/>
      <c r="D365" s="3"/>
      <c r="E365" s="3"/>
      <c r="F365" s="3"/>
    </row>
    <row r="366" spans="1:6" s="90" customFormat="1" ht="28.5" customHeight="1">
      <c r="A366" s="89"/>
      <c r="B366" s="3"/>
      <c r="C366" s="89"/>
      <c r="D366" s="3"/>
      <c r="E366" s="3"/>
      <c r="F366" s="3"/>
    </row>
    <row r="367" spans="1:6" s="90" customFormat="1" ht="28.5" customHeight="1">
      <c r="A367" s="89"/>
      <c r="B367" s="3"/>
      <c r="C367" s="89"/>
      <c r="D367" s="3"/>
      <c r="E367" s="3"/>
      <c r="F367" s="3"/>
    </row>
    <row r="368" spans="1:6" s="90" customFormat="1" ht="28.5" customHeight="1">
      <c r="A368" s="89"/>
      <c r="B368" s="3"/>
      <c r="C368" s="89"/>
      <c r="D368" s="3"/>
      <c r="E368" s="3"/>
      <c r="F368" s="3"/>
    </row>
    <row r="369" spans="1:6" s="90" customFormat="1" ht="28.5" customHeight="1">
      <c r="A369" s="89"/>
      <c r="B369" s="3"/>
      <c r="C369" s="89"/>
      <c r="D369" s="3"/>
      <c r="E369" s="3"/>
      <c r="F369" s="3"/>
    </row>
    <row r="370" spans="1:6" s="90" customFormat="1" ht="28.5" customHeight="1">
      <c r="A370" s="89"/>
      <c r="B370" s="3"/>
      <c r="C370" s="89"/>
      <c r="D370" s="3"/>
      <c r="E370" s="3"/>
      <c r="F370" s="3"/>
    </row>
    <row r="371" spans="1:6" s="90" customFormat="1" ht="28.5" customHeight="1">
      <c r="A371" s="89"/>
      <c r="B371" s="3"/>
      <c r="C371" s="89"/>
      <c r="D371" s="3"/>
      <c r="E371" s="3"/>
      <c r="F371" s="3"/>
    </row>
    <row r="372" spans="1:6" s="90" customFormat="1" ht="28.5" customHeight="1">
      <c r="A372" s="89"/>
      <c r="B372" s="3"/>
      <c r="C372" s="89"/>
      <c r="D372" s="3"/>
      <c r="E372" s="3"/>
      <c r="F372" s="3"/>
    </row>
    <row r="373" spans="1:6" s="90" customFormat="1" ht="28.5" customHeight="1">
      <c r="A373" s="89"/>
      <c r="B373" s="3"/>
      <c r="C373" s="89"/>
      <c r="D373" s="3"/>
      <c r="E373" s="3"/>
      <c r="F373" s="3"/>
    </row>
    <row r="374" spans="1:6" s="90" customFormat="1" ht="28.5" customHeight="1">
      <c r="A374" s="89"/>
      <c r="B374" s="3"/>
      <c r="C374" s="89"/>
      <c r="D374" s="3"/>
      <c r="E374" s="3"/>
      <c r="F374" s="3"/>
    </row>
    <row r="375" spans="1:6" s="90" customFormat="1" ht="28.5" customHeight="1">
      <c r="A375" s="89"/>
      <c r="B375" s="3"/>
      <c r="C375" s="89"/>
      <c r="D375" s="3"/>
      <c r="E375" s="3"/>
      <c r="F375" s="3"/>
    </row>
    <row r="376" spans="1:6" s="90" customFormat="1" ht="28.5" customHeight="1">
      <c r="A376" s="89"/>
      <c r="B376" s="3"/>
      <c r="C376" s="89"/>
      <c r="D376" s="3"/>
      <c r="E376" s="3"/>
      <c r="F376" s="3"/>
    </row>
    <row r="377" spans="1:6" s="90" customFormat="1" ht="28.5" customHeight="1">
      <c r="A377" s="89"/>
      <c r="B377" s="3"/>
      <c r="C377" s="89"/>
      <c r="D377" s="3"/>
      <c r="E377" s="3"/>
      <c r="F377" s="3"/>
    </row>
    <row r="378" spans="1:6" s="90" customFormat="1" ht="28.5" customHeight="1">
      <c r="A378" s="89"/>
      <c r="B378" s="3"/>
      <c r="C378" s="89"/>
      <c r="D378" s="3"/>
      <c r="E378" s="3"/>
      <c r="F378" s="3"/>
    </row>
    <row r="379" spans="1:6" s="90" customFormat="1" ht="28.5" customHeight="1">
      <c r="A379" s="89"/>
      <c r="B379" s="3"/>
      <c r="C379" s="89"/>
      <c r="D379" s="3"/>
      <c r="E379" s="3"/>
      <c r="F379" s="3"/>
    </row>
    <row r="380" spans="1:6" s="90" customFormat="1" ht="28.5" customHeight="1">
      <c r="A380" s="89"/>
      <c r="B380" s="3"/>
      <c r="C380" s="89"/>
      <c r="D380" s="3"/>
      <c r="E380" s="3"/>
      <c r="F380" s="3"/>
    </row>
    <row r="381" spans="1:6" s="90" customFormat="1" ht="28.5" customHeight="1">
      <c r="A381" s="89"/>
      <c r="B381" s="3"/>
      <c r="C381" s="89"/>
      <c r="D381" s="3"/>
      <c r="E381" s="3"/>
      <c r="F381" s="3"/>
    </row>
    <row r="382" spans="1:6" s="90" customFormat="1" ht="28.5" customHeight="1">
      <c r="A382" s="89"/>
      <c r="B382" s="3"/>
      <c r="C382" s="89"/>
      <c r="D382" s="3"/>
      <c r="E382" s="3"/>
      <c r="F382" s="3"/>
    </row>
    <row r="383" spans="1:6" s="90" customFormat="1" ht="28.5" customHeight="1">
      <c r="A383" s="89"/>
      <c r="B383" s="3"/>
      <c r="C383" s="89"/>
      <c r="D383" s="3"/>
      <c r="E383" s="3"/>
      <c r="F383" s="3"/>
    </row>
    <row r="384" spans="1:6" s="90" customFormat="1" ht="28.5" customHeight="1">
      <c r="A384" s="89"/>
      <c r="B384" s="3"/>
      <c r="C384" s="89"/>
      <c r="D384" s="3"/>
      <c r="E384" s="3"/>
      <c r="F384" s="3"/>
    </row>
    <row r="385" spans="1:6" s="90" customFormat="1" ht="28.5" customHeight="1">
      <c r="A385" s="89"/>
      <c r="B385" s="3"/>
      <c r="C385" s="89"/>
      <c r="D385" s="3"/>
      <c r="E385" s="3"/>
      <c r="F385" s="3"/>
    </row>
    <row r="386" spans="1:6" s="90" customFormat="1" ht="28.5" customHeight="1">
      <c r="A386" s="89"/>
      <c r="B386" s="3"/>
      <c r="C386" s="89"/>
      <c r="D386" s="3"/>
      <c r="E386" s="3"/>
      <c r="F386" s="3"/>
    </row>
    <row r="387" spans="1:6" s="90" customFormat="1" ht="28.5" customHeight="1">
      <c r="A387" s="89"/>
      <c r="B387" s="3"/>
      <c r="C387" s="89"/>
      <c r="D387" s="3"/>
      <c r="E387" s="3"/>
      <c r="F387" s="3"/>
    </row>
    <row r="388" spans="1:6" s="90" customFormat="1" ht="28.5" customHeight="1">
      <c r="A388" s="89"/>
      <c r="B388" s="3"/>
      <c r="C388" s="89"/>
      <c r="D388" s="3"/>
      <c r="E388" s="3"/>
      <c r="F388" s="3"/>
    </row>
    <row r="389" spans="1:6" s="90" customFormat="1" ht="28.5" customHeight="1">
      <c r="A389" s="89"/>
      <c r="B389" s="3"/>
      <c r="C389" s="89"/>
      <c r="D389" s="3"/>
      <c r="E389" s="3"/>
      <c r="F389" s="3"/>
    </row>
    <row r="390" spans="1:6" s="90" customFormat="1" ht="28.5" customHeight="1">
      <c r="A390" s="89"/>
      <c r="B390" s="3"/>
      <c r="C390" s="89"/>
      <c r="D390" s="3"/>
      <c r="E390" s="3"/>
      <c r="F390" s="3"/>
    </row>
    <row r="391" spans="1:6" s="90" customFormat="1" ht="28.5" customHeight="1">
      <c r="A391" s="89"/>
      <c r="B391" s="3"/>
      <c r="C391" s="89"/>
      <c r="D391" s="3"/>
      <c r="E391" s="3"/>
      <c r="F391" s="3"/>
    </row>
    <row r="392" spans="1:6" s="90" customFormat="1" ht="28.5" customHeight="1">
      <c r="A392" s="89"/>
      <c r="B392" s="3"/>
      <c r="C392" s="89"/>
      <c r="D392" s="3"/>
      <c r="E392" s="3"/>
      <c r="F392" s="3"/>
    </row>
    <row r="393" spans="1:6" s="90" customFormat="1" ht="28.5" customHeight="1">
      <c r="A393" s="89"/>
      <c r="B393" s="3"/>
      <c r="C393" s="89"/>
      <c r="D393" s="3"/>
      <c r="E393" s="3"/>
      <c r="F393" s="3"/>
    </row>
    <row r="394" spans="1:6" s="90" customFormat="1" ht="28.5" customHeight="1">
      <c r="A394" s="89"/>
      <c r="B394" s="3"/>
      <c r="C394" s="89"/>
      <c r="D394" s="3"/>
      <c r="E394" s="3"/>
      <c r="F394" s="3"/>
    </row>
    <row r="395" spans="1:6" s="90" customFormat="1" ht="28.5" customHeight="1">
      <c r="A395" s="89"/>
      <c r="B395" s="3"/>
      <c r="C395" s="89"/>
      <c r="D395" s="3"/>
      <c r="E395" s="3"/>
      <c r="F395" s="3"/>
    </row>
    <row r="396" spans="1:6" s="90" customFormat="1" ht="28.5" customHeight="1">
      <c r="A396" s="89"/>
      <c r="B396" s="3"/>
      <c r="C396" s="89"/>
      <c r="D396" s="3"/>
      <c r="E396" s="3"/>
      <c r="F396" s="3"/>
    </row>
    <row r="397" spans="1:6" s="90" customFormat="1" ht="28.5" customHeight="1">
      <c r="A397" s="89"/>
      <c r="B397" s="3"/>
      <c r="C397" s="89"/>
      <c r="D397" s="3"/>
      <c r="E397" s="3"/>
      <c r="F397" s="3"/>
    </row>
    <row r="398" spans="1:6" s="90" customFormat="1" ht="28.5" customHeight="1">
      <c r="A398" s="89"/>
      <c r="B398" s="3"/>
      <c r="C398" s="89"/>
      <c r="D398" s="3"/>
      <c r="E398" s="3"/>
      <c r="F398" s="3"/>
    </row>
    <row r="399" spans="1:6" s="90" customFormat="1" ht="28.5" customHeight="1">
      <c r="A399" s="89"/>
      <c r="B399" s="3"/>
      <c r="C399" s="89"/>
      <c r="D399" s="3"/>
      <c r="E399" s="3"/>
      <c r="F399" s="3"/>
    </row>
    <row r="400" spans="1:6" s="90" customFormat="1" ht="28.5" customHeight="1">
      <c r="A400" s="89"/>
      <c r="B400" s="3"/>
      <c r="C400" s="89"/>
      <c r="D400" s="3"/>
      <c r="E400" s="3"/>
      <c r="F400" s="3"/>
    </row>
    <row r="401" spans="1:6" s="90" customFormat="1" ht="28.5" customHeight="1">
      <c r="A401" s="89"/>
      <c r="B401" s="3"/>
      <c r="C401" s="89"/>
      <c r="D401" s="3"/>
      <c r="E401" s="3"/>
      <c r="F401" s="3"/>
    </row>
    <row r="402" spans="1:6" s="90" customFormat="1" ht="28.5" customHeight="1">
      <c r="A402" s="89"/>
      <c r="B402" s="3"/>
      <c r="C402" s="89"/>
      <c r="D402" s="3"/>
      <c r="E402" s="3"/>
      <c r="F402" s="3"/>
    </row>
    <row r="403" spans="1:6" s="90" customFormat="1" ht="28.5" customHeight="1">
      <c r="A403" s="89"/>
      <c r="B403" s="3"/>
      <c r="C403" s="89"/>
      <c r="D403" s="3"/>
      <c r="E403" s="3"/>
      <c r="F403" s="3"/>
    </row>
    <row r="404" spans="1:6" s="90" customFormat="1" ht="28.5" customHeight="1">
      <c r="A404" s="89"/>
      <c r="B404" s="3"/>
      <c r="C404" s="89"/>
      <c r="D404" s="3"/>
      <c r="E404" s="3"/>
      <c r="F404" s="3"/>
    </row>
    <row r="405" spans="1:6" s="90" customFormat="1" ht="28.5" customHeight="1">
      <c r="A405" s="89"/>
      <c r="B405" s="3"/>
      <c r="C405" s="89"/>
      <c r="D405" s="3"/>
      <c r="E405" s="3"/>
      <c r="F405" s="3"/>
    </row>
    <row r="406" spans="1:6" s="90" customFormat="1" ht="28.5" customHeight="1">
      <c r="A406" s="89"/>
      <c r="B406" s="3"/>
      <c r="C406" s="89"/>
      <c r="D406" s="3"/>
      <c r="E406" s="3"/>
      <c r="F406" s="3"/>
    </row>
    <row r="407" spans="1:6" s="90" customFormat="1" ht="28.5" customHeight="1">
      <c r="A407" s="89"/>
      <c r="B407" s="3"/>
      <c r="C407" s="89"/>
      <c r="D407" s="3"/>
      <c r="E407" s="3"/>
      <c r="F407" s="3"/>
    </row>
    <row r="408" spans="1:6" s="90" customFormat="1" ht="28.5" customHeight="1">
      <c r="A408" s="89"/>
      <c r="B408" s="3"/>
      <c r="C408" s="89"/>
      <c r="D408" s="3"/>
      <c r="E408" s="3"/>
      <c r="F408" s="3"/>
    </row>
    <row r="409" spans="1:6" s="90" customFormat="1" ht="28.5" customHeight="1">
      <c r="A409" s="89"/>
      <c r="B409" s="3"/>
      <c r="C409" s="89"/>
      <c r="D409" s="3"/>
      <c r="E409" s="3"/>
      <c r="F409" s="3"/>
    </row>
    <row r="410" spans="1:6" s="90" customFormat="1" ht="28.5" customHeight="1">
      <c r="A410" s="89"/>
      <c r="B410" s="3"/>
      <c r="C410" s="89"/>
      <c r="D410" s="3"/>
      <c r="E410" s="3"/>
      <c r="F410" s="3"/>
    </row>
    <row r="411" spans="1:6" s="90" customFormat="1" ht="28.5" customHeight="1">
      <c r="A411" s="89"/>
      <c r="B411" s="3"/>
      <c r="C411" s="89"/>
      <c r="D411" s="3"/>
      <c r="E411" s="3"/>
      <c r="F411" s="3"/>
    </row>
    <row r="412" spans="1:6" s="90" customFormat="1" ht="28.5" customHeight="1">
      <c r="A412" s="89"/>
      <c r="B412" s="3"/>
      <c r="C412" s="89"/>
      <c r="D412" s="3"/>
      <c r="E412" s="3"/>
      <c r="F412" s="3"/>
    </row>
    <row r="413" spans="1:6" s="90" customFormat="1" ht="28.5" customHeight="1">
      <c r="A413" s="89"/>
      <c r="B413" s="3"/>
      <c r="C413" s="89"/>
      <c r="D413" s="3"/>
      <c r="E413" s="3"/>
      <c r="F413" s="3"/>
    </row>
    <row r="414" spans="1:6" s="90" customFormat="1" ht="28.5" customHeight="1">
      <c r="A414" s="89"/>
      <c r="B414" s="3"/>
      <c r="C414" s="89"/>
      <c r="D414" s="3"/>
      <c r="E414" s="3"/>
      <c r="F414" s="3"/>
    </row>
    <row r="415" spans="1:6" s="90" customFormat="1" ht="28.5" customHeight="1">
      <c r="A415" s="89"/>
      <c r="B415" s="3"/>
      <c r="C415" s="89"/>
      <c r="D415" s="3"/>
      <c r="E415" s="3"/>
      <c r="F415" s="3"/>
    </row>
    <row r="416" spans="1:6" s="90" customFormat="1" ht="28.5" customHeight="1">
      <c r="A416" s="89"/>
      <c r="B416" s="3"/>
      <c r="C416" s="89"/>
      <c r="D416" s="3"/>
      <c r="E416" s="3"/>
      <c r="F416" s="3"/>
    </row>
    <row r="417" spans="1:6" s="90" customFormat="1" ht="28.5" customHeight="1">
      <c r="A417" s="89"/>
      <c r="B417" s="3"/>
      <c r="C417" s="89"/>
      <c r="D417" s="3"/>
      <c r="E417" s="3"/>
      <c r="F417" s="3"/>
    </row>
    <row r="418" spans="1:6" s="90" customFormat="1" ht="28.5" customHeight="1">
      <c r="A418" s="89"/>
      <c r="B418" s="3"/>
      <c r="C418" s="89"/>
      <c r="D418" s="3"/>
      <c r="E418" s="3"/>
      <c r="F418" s="3"/>
    </row>
    <row r="419" spans="1:6" s="90" customFormat="1" ht="28.5" customHeight="1">
      <c r="A419" s="89"/>
      <c r="B419" s="3"/>
      <c r="C419" s="89"/>
      <c r="D419" s="3"/>
      <c r="E419" s="3"/>
      <c r="F419" s="3"/>
    </row>
    <row r="420" spans="1:6" s="90" customFormat="1" ht="28.5" customHeight="1">
      <c r="A420" s="89"/>
      <c r="B420" s="3"/>
      <c r="C420" s="89"/>
      <c r="D420" s="3"/>
      <c r="E420" s="3"/>
      <c r="F420" s="3"/>
    </row>
    <row r="421" spans="1:6" s="90" customFormat="1" ht="28.5" customHeight="1">
      <c r="A421" s="89"/>
      <c r="B421" s="3"/>
      <c r="C421" s="89"/>
      <c r="D421" s="3"/>
      <c r="E421" s="3"/>
      <c r="F421" s="3"/>
    </row>
    <row r="422" spans="1:6" s="90" customFormat="1" ht="28.5" customHeight="1">
      <c r="A422" s="89"/>
      <c r="B422" s="3"/>
      <c r="C422" s="89"/>
      <c r="D422" s="3"/>
      <c r="E422" s="3"/>
      <c r="F422" s="3"/>
    </row>
    <row r="423" spans="1:6" s="90" customFormat="1" ht="28.5" customHeight="1">
      <c r="A423" s="89"/>
      <c r="B423" s="3"/>
      <c r="C423" s="89"/>
      <c r="D423" s="3"/>
      <c r="E423" s="3"/>
      <c r="F423" s="3"/>
    </row>
    <row r="424" spans="1:6" s="90" customFormat="1" ht="28.5" customHeight="1">
      <c r="A424" s="89"/>
      <c r="B424" s="3"/>
      <c r="C424" s="89"/>
      <c r="D424" s="3"/>
      <c r="E424" s="3"/>
      <c r="F424" s="3"/>
    </row>
    <row r="425" spans="1:6" s="90" customFormat="1" ht="28.5" customHeight="1">
      <c r="A425" s="89"/>
      <c r="B425" s="3"/>
      <c r="C425" s="89"/>
      <c r="D425" s="3"/>
      <c r="E425" s="3"/>
      <c r="F425" s="3"/>
    </row>
    <row r="426" spans="1:6" s="90" customFormat="1" ht="28.5" customHeight="1">
      <c r="A426" s="89"/>
      <c r="B426" s="3"/>
      <c r="C426" s="89"/>
      <c r="D426" s="3"/>
      <c r="E426" s="3"/>
      <c r="F426" s="3"/>
    </row>
    <row r="427" spans="1:6" s="90" customFormat="1" ht="28.5" customHeight="1">
      <c r="A427" s="89"/>
      <c r="B427" s="3"/>
      <c r="C427" s="89"/>
      <c r="D427" s="3"/>
      <c r="E427" s="3"/>
      <c r="F427" s="3"/>
    </row>
    <row r="428" spans="1:6" s="90" customFormat="1" ht="28.5" customHeight="1">
      <c r="A428" s="89"/>
      <c r="B428" s="3"/>
      <c r="C428" s="89"/>
      <c r="D428" s="3"/>
      <c r="E428" s="3"/>
      <c r="F428" s="3"/>
    </row>
    <row r="429" spans="1:6" s="90" customFormat="1" ht="28.5" customHeight="1">
      <c r="A429" s="89"/>
      <c r="B429" s="3"/>
      <c r="C429" s="89"/>
      <c r="D429" s="3"/>
      <c r="E429" s="3"/>
      <c r="F429" s="3"/>
    </row>
    <row r="430" spans="1:6" s="90" customFormat="1" ht="28.5" customHeight="1">
      <c r="A430" s="89"/>
      <c r="B430" s="3"/>
      <c r="C430" s="89"/>
      <c r="D430" s="3"/>
      <c r="E430" s="3"/>
      <c r="F430" s="3"/>
    </row>
    <row r="431" spans="1:6" s="90" customFormat="1" ht="28.5" customHeight="1">
      <c r="A431" s="89"/>
      <c r="B431" s="3"/>
      <c r="C431" s="89"/>
      <c r="D431" s="3"/>
      <c r="E431" s="3"/>
      <c r="F431" s="3"/>
    </row>
    <row r="432" spans="1:6" s="90" customFormat="1" ht="28.5" customHeight="1">
      <c r="A432" s="89"/>
      <c r="B432" s="3"/>
      <c r="C432" s="89"/>
      <c r="D432" s="3"/>
      <c r="E432" s="3"/>
      <c r="F432" s="3"/>
    </row>
    <row r="433" spans="1:6" s="90" customFormat="1" ht="28.5" customHeight="1">
      <c r="A433" s="89"/>
      <c r="B433" s="3"/>
      <c r="C433" s="89"/>
      <c r="D433" s="3"/>
      <c r="E433" s="3"/>
      <c r="F433" s="3"/>
    </row>
    <row r="434" spans="1:6" s="90" customFormat="1" ht="28.5" customHeight="1">
      <c r="A434" s="89"/>
      <c r="B434" s="3"/>
      <c r="C434" s="89"/>
      <c r="D434" s="3"/>
      <c r="E434" s="3"/>
      <c r="F434" s="3"/>
    </row>
    <row r="435" spans="1:6" s="90" customFormat="1" ht="28.5" customHeight="1">
      <c r="A435" s="89"/>
      <c r="B435" s="3"/>
      <c r="C435" s="89"/>
      <c r="D435" s="3"/>
      <c r="E435" s="3"/>
      <c r="F435" s="3"/>
    </row>
    <row r="436" spans="1:6" s="90" customFormat="1" ht="28.5" customHeight="1">
      <c r="A436" s="89"/>
      <c r="B436" s="3"/>
      <c r="C436" s="89"/>
      <c r="D436" s="3"/>
      <c r="E436" s="3"/>
      <c r="F436" s="3"/>
    </row>
    <row r="437" spans="1:6" s="90" customFormat="1" ht="28.5" customHeight="1">
      <c r="A437" s="89"/>
      <c r="B437" s="3"/>
      <c r="C437" s="89"/>
      <c r="D437" s="3"/>
      <c r="E437" s="3"/>
      <c r="F437" s="3"/>
    </row>
    <row r="438" spans="1:6" s="90" customFormat="1" ht="28.5" customHeight="1">
      <c r="A438" s="89"/>
      <c r="B438" s="3"/>
      <c r="C438" s="89"/>
      <c r="D438" s="3"/>
      <c r="E438" s="3"/>
      <c r="F438" s="3"/>
    </row>
    <row r="439" spans="1:6" s="90" customFormat="1" ht="28.5" customHeight="1">
      <c r="A439" s="89"/>
      <c r="B439" s="3"/>
      <c r="C439" s="89"/>
      <c r="D439" s="3"/>
      <c r="E439" s="3"/>
      <c r="F439" s="3"/>
    </row>
    <row r="440" spans="1:6" s="90" customFormat="1" ht="28.5" customHeight="1">
      <c r="A440" s="89"/>
      <c r="B440" s="3"/>
      <c r="C440" s="89"/>
      <c r="D440" s="3"/>
      <c r="E440" s="3"/>
      <c r="F440" s="3"/>
    </row>
    <row r="441" spans="1:6" s="90" customFormat="1" ht="28.5" customHeight="1">
      <c r="A441" s="89"/>
      <c r="B441" s="3"/>
      <c r="C441" s="89"/>
      <c r="D441" s="3"/>
      <c r="E441" s="3"/>
      <c r="F441" s="3"/>
    </row>
    <row r="442" spans="1:6" s="90" customFormat="1" ht="28.5" customHeight="1">
      <c r="A442" s="89"/>
      <c r="B442" s="3"/>
      <c r="C442" s="89"/>
      <c r="D442" s="3"/>
      <c r="E442" s="3"/>
      <c r="F442" s="3"/>
    </row>
    <row r="443" spans="1:6" s="90" customFormat="1" ht="28.5" customHeight="1">
      <c r="A443" s="89"/>
      <c r="B443" s="3"/>
      <c r="C443" s="89"/>
      <c r="D443" s="3"/>
      <c r="E443" s="3"/>
      <c r="F443" s="3"/>
    </row>
    <row r="444" spans="1:6" s="90" customFormat="1" ht="28.5" customHeight="1">
      <c r="A444" s="89"/>
      <c r="B444" s="3"/>
      <c r="C444" s="89"/>
      <c r="D444" s="3"/>
      <c r="E444" s="3"/>
      <c r="F444" s="3"/>
    </row>
    <row r="445" spans="1:6" s="90" customFormat="1" ht="28.5" customHeight="1">
      <c r="A445" s="89"/>
      <c r="B445" s="3"/>
      <c r="C445" s="89"/>
      <c r="D445" s="3"/>
      <c r="E445" s="3"/>
      <c r="F445" s="3"/>
    </row>
    <row r="446" spans="1:6" s="90" customFormat="1" ht="28.5" customHeight="1">
      <c r="A446" s="89"/>
      <c r="B446" s="3"/>
      <c r="C446" s="89"/>
      <c r="D446" s="3"/>
      <c r="E446" s="3"/>
      <c r="F446" s="3"/>
    </row>
    <row r="447" spans="1:6" s="90" customFormat="1" ht="28.5" customHeight="1">
      <c r="A447" s="89"/>
      <c r="B447" s="3"/>
      <c r="C447" s="89"/>
      <c r="D447" s="3"/>
      <c r="E447" s="3"/>
      <c r="F447" s="3"/>
    </row>
    <row r="448" spans="1:6" s="90" customFormat="1" ht="28.5" customHeight="1">
      <c r="A448" s="89"/>
      <c r="B448" s="3"/>
      <c r="C448" s="89"/>
      <c r="D448" s="3"/>
      <c r="E448" s="3"/>
      <c r="F448" s="3"/>
    </row>
    <row r="449" spans="1:6" s="90" customFormat="1" ht="28.5" customHeight="1">
      <c r="A449" s="89"/>
      <c r="B449" s="3"/>
      <c r="C449" s="89"/>
      <c r="D449" s="3"/>
      <c r="E449" s="3"/>
      <c r="F449" s="3"/>
    </row>
    <row r="450" spans="1:6" s="90" customFormat="1" ht="28.5" customHeight="1">
      <c r="A450" s="89"/>
      <c r="B450" s="3"/>
      <c r="C450" s="89"/>
      <c r="D450" s="3"/>
      <c r="E450" s="3"/>
      <c r="F450" s="3"/>
    </row>
    <row r="451" spans="1:6" s="90" customFormat="1" ht="28.5" customHeight="1">
      <c r="A451" s="89"/>
      <c r="B451" s="3"/>
      <c r="C451" s="89"/>
      <c r="D451" s="3"/>
      <c r="E451" s="3"/>
      <c r="F451" s="3"/>
    </row>
    <row r="452" spans="1:6" s="90" customFormat="1" ht="28.5" customHeight="1">
      <c r="A452" s="89"/>
      <c r="B452" s="3"/>
      <c r="C452" s="89"/>
      <c r="D452" s="3"/>
      <c r="E452" s="3"/>
      <c r="F452" s="3"/>
    </row>
    <row r="453" spans="1:6" s="90" customFormat="1" ht="28.5" customHeight="1">
      <c r="A453" s="89"/>
      <c r="B453" s="3"/>
      <c r="C453" s="89"/>
      <c r="D453" s="3"/>
      <c r="E453" s="3"/>
      <c r="F453" s="3"/>
    </row>
    <row r="454" spans="1:6" s="90" customFormat="1" ht="28.5" customHeight="1">
      <c r="A454" s="89"/>
      <c r="B454" s="3"/>
      <c r="C454" s="89"/>
      <c r="D454" s="3"/>
      <c r="E454" s="3"/>
      <c r="F454" s="3"/>
    </row>
    <row r="455" spans="1:6" s="90" customFormat="1" ht="28.5" customHeight="1">
      <c r="A455" s="89"/>
      <c r="B455" s="3"/>
      <c r="C455" s="89"/>
      <c r="D455" s="3"/>
      <c r="E455" s="3"/>
      <c r="F455" s="3"/>
    </row>
    <row r="456" spans="1:6" s="90" customFormat="1" ht="28.5" customHeight="1">
      <c r="A456" s="89"/>
      <c r="B456" s="3"/>
      <c r="C456" s="89"/>
      <c r="D456" s="3"/>
      <c r="E456" s="3"/>
      <c r="F456" s="3"/>
    </row>
    <row r="457" spans="1:6" s="90" customFormat="1" ht="28.5" customHeight="1">
      <c r="A457" s="89"/>
      <c r="B457" s="3"/>
      <c r="C457" s="89"/>
      <c r="D457" s="3"/>
      <c r="E457" s="3"/>
      <c r="F457" s="3"/>
    </row>
    <row r="458" spans="1:6" s="90" customFormat="1" ht="28.5" customHeight="1">
      <c r="A458" s="89"/>
      <c r="B458" s="3"/>
      <c r="C458" s="89"/>
      <c r="D458" s="3"/>
      <c r="E458" s="3"/>
      <c r="F458" s="3"/>
    </row>
    <row r="459" spans="1:6" s="90" customFormat="1" ht="28.5" customHeight="1">
      <c r="A459" s="89"/>
      <c r="B459" s="3"/>
      <c r="C459" s="89"/>
      <c r="D459" s="3"/>
      <c r="E459" s="3"/>
      <c r="F459" s="3"/>
    </row>
    <row r="460" spans="1:6" s="90" customFormat="1" ht="28.5" customHeight="1">
      <c r="A460" s="89"/>
      <c r="B460" s="3"/>
      <c r="C460" s="89"/>
      <c r="D460" s="3"/>
      <c r="E460" s="3"/>
      <c r="F460" s="3"/>
    </row>
    <row r="461" spans="1:6" s="90" customFormat="1" ht="28.5" customHeight="1">
      <c r="A461" s="89"/>
      <c r="B461" s="3"/>
      <c r="C461" s="89"/>
      <c r="D461" s="3"/>
      <c r="E461" s="3"/>
      <c r="F461" s="3"/>
    </row>
    <row r="462" spans="1:6" s="90" customFormat="1" ht="28.5" customHeight="1">
      <c r="A462" s="89"/>
      <c r="B462" s="3"/>
      <c r="C462" s="89"/>
      <c r="D462" s="3"/>
      <c r="E462" s="3"/>
      <c r="F462" s="3"/>
    </row>
    <row r="463" spans="1:6" s="90" customFormat="1" ht="28.5" customHeight="1">
      <c r="A463" s="89"/>
      <c r="B463" s="3"/>
      <c r="C463" s="89"/>
      <c r="D463" s="3"/>
      <c r="E463" s="3"/>
      <c r="F463" s="3"/>
    </row>
    <row r="464" spans="1:6" s="90" customFormat="1" ht="28.5" customHeight="1">
      <c r="A464" s="89"/>
      <c r="B464" s="3"/>
      <c r="C464" s="89"/>
      <c r="D464" s="3"/>
      <c r="E464" s="3"/>
      <c r="F464" s="3"/>
    </row>
    <row r="465" spans="1:6" s="90" customFormat="1" ht="28.5" customHeight="1">
      <c r="A465" s="89"/>
      <c r="B465" s="3"/>
      <c r="C465" s="89"/>
      <c r="D465" s="3"/>
      <c r="E465" s="3"/>
      <c r="F465" s="3"/>
    </row>
    <row r="466" spans="1:6" s="90" customFormat="1" ht="28.5" customHeight="1">
      <c r="A466" s="89"/>
      <c r="B466" s="3"/>
      <c r="C466" s="89"/>
      <c r="D466" s="3"/>
      <c r="E466" s="3"/>
      <c r="F466" s="3"/>
    </row>
    <row r="467" spans="1:6" s="90" customFormat="1" ht="28.5" customHeight="1">
      <c r="A467" s="89"/>
      <c r="B467" s="3"/>
      <c r="C467" s="89"/>
      <c r="D467" s="3"/>
      <c r="E467" s="3"/>
      <c r="F467" s="3"/>
    </row>
    <row r="468" spans="1:6" s="90" customFormat="1" ht="28.5" customHeight="1">
      <c r="A468" s="89"/>
      <c r="B468" s="3"/>
      <c r="C468" s="89"/>
      <c r="D468" s="3"/>
      <c r="E468" s="3"/>
      <c r="F468" s="3"/>
    </row>
    <row r="469" spans="1:6" s="90" customFormat="1" ht="28.5" customHeight="1">
      <c r="A469" s="89"/>
      <c r="B469" s="3"/>
      <c r="C469" s="89"/>
      <c r="D469" s="3"/>
      <c r="E469" s="3"/>
      <c r="F469" s="3"/>
    </row>
    <row r="470" spans="1:6" s="90" customFormat="1" ht="28.5" customHeight="1">
      <c r="A470" s="89"/>
      <c r="B470" s="3"/>
      <c r="C470" s="89"/>
      <c r="D470" s="3"/>
      <c r="E470" s="3"/>
      <c r="F470" s="3"/>
    </row>
    <row r="471" spans="1:6" s="90" customFormat="1" ht="28.5" customHeight="1">
      <c r="A471" s="89"/>
      <c r="B471" s="3"/>
      <c r="C471" s="89"/>
      <c r="D471" s="3"/>
      <c r="E471" s="3"/>
      <c r="F471" s="3"/>
    </row>
    <row r="472" spans="1:6" s="90" customFormat="1" ht="28.5" customHeight="1">
      <c r="A472" s="89"/>
      <c r="B472" s="3"/>
      <c r="C472" s="89"/>
      <c r="D472" s="3"/>
      <c r="E472" s="3"/>
      <c r="F472" s="3"/>
    </row>
    <row r="473" spans="1:6" s="90" customFormat="1" ht="28.5" customHeight="1">
      <c r="A473" s="89"/>
      <c r="B473" s="3"/>
      <c r="C473" s="89"/>
      <c r="D473" s="3"/>
      <c r="E473" s="3"/>
      <c r="F473" s="3"/>
    </row>
    <row r="474" spans="1:6" s="90" customFormat="1" ht="28.5" customHeight="1">
      <c r="A474" s="89"/>
      <c r="B474" s="3"/>
      <c r="C474" s="89"/>
      <c r="D474" s="3"/>
      <c r="E474" s="3"/>
      <c r="F474" s="3"/>
    </row>
    <row r="475" spans="1:6" s="90" customFormat="1" ht="28.5" customHeight="1">
      <c r="A475" s="89"/>
      <c r="B475" s="3"/>
      <c r="C475" s="89"/>
      <c r="D475" s="3"/>
      <c r="E475" s="3"/>
      <c r="F475" s="3"/>
    </row>
    <row r="476" spans="1:6" s="90" customFormat="1" ht="28.5" customHeight="1">
      <c r="A476" s="89"/>
      <c r="B476" s="3"/>
      <c r="C476" s="89"/>
      <c r="D476" s="3"/>
      <c r="E476" s="3"/>
      <c r="F476" s="3"/>
    </row>
    <row r="477" spans="1:6" s="90" customFormat="1" ht="28.5" customHeight="1">
      <c r="A477" s="89"/>
      <c r="B477" s="3"/>
      <c r="C477" s="89"/>
      <c r="D477" s="3"/>
      <c r="E477" s="3"/>
      <c r="F477" s="3"/>
    </row>
    <row r="478" spans="1:6" s="90" customFormat="1" ht="28.5" customHeight="1">
      <c r="A478" s="89"/>
      <c r="B478" s="3"/>
      <c r="C478" s="89"/>
      <c r="D478" s="3"/>
      <c r="E478" s="3"/>
      <c r="F478" s="3"/>
    </row>
    <row r="479" spans="1:6" s="90" customFormat="1" ht="28.5" customHeight="1">
      <c r="A479" s="89"/>
      <c r="B479" s="3"/>
      <c r="C479" s="89"/>
      <c r="D479" s="3"/>
      <c r="E479" s="3"/>
      <c r="F479" s="3"/>
    </row>
    <row r="480" spans="1:6" s="90" customFormat="1" ht="28.5" customHeight="1">
      <c r="A480" s="89"/>
      <c r="B480" s="3"/>
      <c r="C480" s="89"/>
      <c r="D480" s="3"/>
      <c r="E480" s="3"/>
      <c r="F480" s="3"/>
    </row>
    <row r="481" spans="1:6" s="90" customFormat="1" ht="28.5" customHeight="1">
      <c r="A481" s="89"/>
      <c r="B481" s="3"/>
      <c r="C481" s="89"/>
      <c r="D481" s="3"/>
      <c r="E481" s="3"/>
      <c r="F481" s="3"/>
    </row>
    <row r="482" spans="1:6" s="90" customFormat="1" ht="28.5" customHeight="1">
      <c r="A482" s="89"/>
      <c r="B482" s="3"/>
      <c r="C482" s="89"/>
      <c r="D482" s="3"/>
      <c r="E482" s="3"/>
      <c r="F482" s="3"/>
    </row>
    <row r="483" spans="1:6" s="90" customFormat="1" ht="28.5" customHeight="1">
      <c r="A483" s="89"/>
      <c r="B483" s="3"/>
      <c r="C483" s="89"/>
      <c r="D483" s="3"/>
      <c r="E483" s="3"/>
      <c r="F483" s="3"/>
    </row>
    <row r="484" spans="1:6" s="90" customFormat="1" ht="28.5" customHeight="1">
      <c r="A484" s="89"/>
      <c r="B484" s="3"/>
      <c r="C484" s="89"/>
      <c r="D484" s="3"/>
      <c r="E484" s="3"/>
      <c r="F484" s="3"/>
    </row>
    <row r="485" spans="1:6" s="90" customFormat="1" ht="28.5" customHeight="1">
      <c r="A485" s="89"/>
      <c r="B485" s="3"/>
      <c r="C485" s="89"/>
      <c r="D485" s="3"/>
      <c r="E485" s="3"/>
      <c r="F485" s="3"/>
    </row>
    <row r="486" spans="1:6" s="90" customFormat="1" ht="28.5" customHeight="1">
      <c r="A486" s="89"/>
      <c r="B486" s="3"/>
      <c r="C486" s="89"/>
      <c r="D486" s="3"/>
      <c r="E486" s="3"/>
      <c r="F486" s="3"/>
    </row>
    <row r="487" spans="1:6" s="90" customFormat="1" ht="28.5" customHeight="1">
      <c r="A487" s="89"/>
      <c r="B487" s="3"/>
      <c r="C487" s="89"/>
      <c r="D487" s="3"/>
      <c r="E487" s="3"/>
      <c r="F487" s="3"/>
    </row>
    <row r="488" spans="1:6" s="90" customFormat="1" ht="28.5" customHeight="1">
      <c r="A488" s="89"/>
      <c r="B488" s="3"/>
      <c r="C488" s="89"/>
      <c r="D488" s="3"/>
      <c r="E488" s="3"/>
      <c r="F488" s="3"/>
    </row>
    <row r="489" spans="1:6" s="90" customFormat="1" ht="28.5" customHeight="1">
      <c r="A489" s="89"/>
      <c r="B489" s="3"/>
      <c r="C489" s="89"/>
      <c r="D489" s="3"/>
      <c r="E489" s="3"/>
      <c r="F489" s="3"/>
    </row>
    <row r="490" spans="1:6" s="90" customFormat="1" ht="28.5" customHeight="1">
      <c r="A490" s="89"/>
      <c r="B490" s="3"/>
      <c r="C490" s="89"/>
      <c r="D490" s="3"/>
      <c r="E490" s="3"/>
      <c r="F490" s="3"/>
    </row>
    <row r="491" spans="1:6" s="90" customFormat="1" ht="28.5" customHeight="1">
      <c r="A491" s="89"/>
      <c r="B491" s="3"/>
      <c r="C491" s="89"/>
      <c r="D491" s="3"/>
      <c r="E491" s="3"/>
      <c r="F491" s="3"/>
    </row>
    <row r="492" spans="1:6" s="90" customFormat="1" ht="28.5" customHeight="1">
      <c r="A492" s="89"/>
      <c r="B492" s="3"/>
      <c r="C492" s="89"/>
      <c r="D492" s="3"/>
      <c r="E492" s="3"/>
      <c r="F492" s="3"/>
    </row>
    <row r="493" spans="1:6" s="90" customFormat="1" ht="28.5" customHeight="1">
      <c r="A493" s="89"/>
      <c r="B493" s="3"/>
      <c r="C493" s="89"/>
      <c r="D493" s="3"/>
      <c r="E493" s="3"/>
      <c r="F493" s="3"/>
    </row>
  </sheetData>
  <mergeCells count="6">
    <mergeCell ref="A4:A5"/>
    <mergeCell ref="D4:D5"/>
    <mergeCell ref="E4:F4"/>
    <mergeCell ref="A1:F1"/>
    <mergeCell ref="A2:F2"/>
    <mergeCell ref="E3:F3"/>
  </mergeCells>
  <pageMargins left="0" right="0" top="0" bottom="0" header="0" footer="0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63"/>
  <sheetViews>
    <sheetView workbookViewId="0">
      <selection activeCell="F9" sqref="F9"/>
    </sheetView>
  </sheetViews>
  <sheetFormatPr defaultRowHeight="12.75"/>
  <cols>
    <col min="1" max="1" width="5.140625" style="17" customWidth="1"/>
    <col min="2" max="2" width="56.42578125" style="17" customWidth="1"/>
    <col min="3" max="3" width="4.5703125" style="17" customWidth="1"/>
    <col min="4" max="4" width="11" style="17" customWidth="1"/>
    <col min="5" max="5" width="10.85546875" style="17" customWidth="1"/>
    <col min="6" max="6" width="11.85546875" style="17" customWidth="1"/>
    <col min="7" max="16384" width="9.140625" style="6"/>
  </cols>
  <sheetData>
    <row r="1" spans="1:8" s="17" customFormat="1" ht="4.5" customHeight="1"/>
    <row r="2" spans="1:8" s="17" customFormat="1" ht="18">
      <c r="A2" s="288" t="s">
        <v>204</v>
      </c>
      <c r="B2" s="288"/>
      <c r="C2" s="288"/>
      <c r="D2" s="288"/>
      <c r="E2" s="288"/>
      <c r="F2" s="288"/>
    </row>
    <row r="3" spans="1:8" s="17" customFormat="1"/>
    <row r="4" spans="1:8" s="17" customFormat="1" ht="33.75" customHeight="1">
      <c r="A4" s="289" t="s">
        <v>785</v>
      </c>
      <c r="B4" s="289"/>
      <c r="C4" s="289"/>
      <c r="D4" s="289"/>
      <c r="E4" s="289"/>
      <c r="F4" s="289"/>
    </row>
    <row r="5" spans="1:8" s="148" customFormat="1" ht="17.25">
      <c r="A5" s="153"/>
      <c r="B5" s="154"/>
      <c r="C5" s="155"/>
      <c r="D5" s="155"/>
      <c r="E5" s="265" t="s">
        <v>735</v>
      </c>
      <c r="F5" s="265"/>
      <c r="H5" s="206"/>
    </row>
    <row r="6" spans="1:8" ht="12.75" customHeight="1">
      <c r="A6" s="290" t="s">
        <v>205</v>
      </c>
      <c r="B6" s="144"/>
      <c r="C6" s="145"/>
      <c r="D6" s="296" t="s">
        <v>206</v>
      </c>
      <c r="E6" s="294" t="s">
        <v>1</v>
      </c>
      <c r="F6" s="295"/>
    </row>
    <row r="7" spans="1:8" s="5" customFormat="1" ht="32.25" customHeight="1">
      <c r="A7" s="291"/>
      <c r="B7" s="147"/>
      <c r="C7" s="146"/>
      <c r="D7" s="297"/>
      <c r="E7" s="30" t="s">
        <v>207</v>
      </c>
      <c r="F7" s="30" t="s">
        <v>208</v>
      </c>
    </row>
    <row r="8" spans="1:8">
      <c r="A8" s="29">
        <v>1</v>
      </c>
      <c r="B8" s="29">
        <v>2</v>
      </c>
      <c r="C8" s="29"/>
      <c r="D8" s="16">
        <v>33</v>
      </c>
      <c r="E8" s="16">
        <v>34</v>
      </c>
      <c r="F8" s="16">
        <v>35</v>
      </c>
    </row>
    <row r="9" spans="1:8" ht="26.25" customHeight="1">
      <c r="A9" s="26">
        <v>8000</v>
      </c>
      <c r="B9" s="27" t="s">
        <v>209</v>
      </c>
      <c r="C9" s="27"/>
      <c r="D9" s="4">
        <f>E9+F9</f>
        <v>-67640.399999999994</v>
      </c>
      <c r="E9" s="4">
        <f>'hat1'!E7-'hat2'!G7</f>
        <v>0</v>
      </c>
      <c r="F9" s="4">
        <f>'hat1'!F7-'hat2'!H7</f>
        <v>-67640.399999999994</v>
      </c>
    </row>
    <row r="10" spans="1:8" ht="9.75" customHeight="1"/>
    <row r="11" spans="1:8" s="17" customFormat="1" ht="21" customHeight="1">
      <c r="A11" s="288" t="s">
        <v>210</v>
      </c>
      <c r="B11" s="288"/>
      <c r="C11" s="288"/>
      <c r="D11" s="288"/>
      <c r="E11" s="288"/>
      <c r="F11" s="288"/>
    </row>
    <row r="12" spans="1:8" ht="6.75" customHeight="1">
      <c r="A12" s="95"/>
      <c r="B12" s="95"/>
      <c r="C12" s="95"/>
    </row>
    <row r="13" spans="1:8" ht="61.5" customHeight="1">
      <c r="A13" s="293" t="s">
        <v>786</v>
      </c>
      <c r="B13" s="293"/>
      <c r="C13" s="293"/>
      <c r="D13" s="293"/>
      <c r="E13" s="293"/>
      <c r="F13" s="293"/>
    </row>
    <row r="14" spans="1:8" s="148" customFormat="1" ht="17.25">
      <c r="A14" s="153"/>
      <c r="B14" s="154"/>
      <c r="C14" s="155"/>
      <c r="D14" s="155"/>
      <c r="E14" s="265" t="s">
        <v>735</v>
      </c>
      <c r="F14" s="265"/>
      <c r="H14" s="206"/>
    </row>
    <row r="15" spans="1:8" ht="29.25" customHeight="1">
      <c r="A15" s="292" t="s">
        <v>676</v>
      </c>
      <c r="B15" s="292" t="s">
        <v>514</v>
      </c>
      <c r="C15" s="292"/>
      <c r="D15" s="285" t="s">
        <v>0</v>
      </c>
      <c r="E15" s="105" t="s">
        <v>211</v>
      </c>
      <c r="F15" s="105"/>
    </row>
    <row r="16" spans="1:8" ht="25.5">
      <c r="A16" s="292"/>
      <c r="B16" s="119" t="s">
        <v>515</v>
      </c>
      <c r="C16" s="120" t="s">
        <v>83</v>
      </c>
      <c r="D16" s="281"/>
      <c r="E16" s="104" t="s">
        <v>2</v>
      </c>
      <c r="F16" s="104" t="s">
        <v>3</v>
      </c>
    </row>
    <row r="17" spans="1:6" ht="13.5" customHeight="1">
      <c r="A17" s="121">
        <v>1</v>
      </c>
      <c r="B17" s="121">
        <v>2</v>
      </c>
      <c r="C17" s="121">
        <v>3</v>
      </c>
      <c r="D17" s="16">
        <v>34</v>
      </c>
      <c r="E17" s="16">
        <v>35</v>
      </c>
      <c r="F17" s="16">
        <v>36</v>
      </c>
    </row>
    <row r="18" spans="1:6" ht="27.75" customHeight="1">
      <c r="A18" s="122">
        <v>8010</v>
      </c>
      <c r="B18" s="123" t="s">
        <v>731</v>
      </c>
      <c r="C18" s="124"/>
      <c r="D18" s="4">
        <f>E18+F18</f>
        <v>67640.399999999994</v>
      </c>
      <c r="E18" s="4">
        <f>E20+E75</f>
        <v>0</v>
      </c>
      <c r="F18" s="4">
        <f>F20+F75</f>
        <v>67640.399999999994</v>
      </c>
    </row>
    <row r="19" spans="1:6" ht="10.5" customHeight="1">
      <c r="A19" s="122"/>
      <c r="B19" s="125" t="s">
        <v>329</v>
      </c>
      <c r="C19" s="124"/>
      <c r="D19" s="4"/>
      <c r="E19" s="4"/>
      <c r="F19" s="4"/>
    </row>
    <row r="20" spans="1:6" ht="27" customHeight="1">
      <c r="A20" s="122">
        <v>8100</v>
      </c>
      <c r="B20" s="123" t="s">
        <v>732</v>
      </c>
      <c r="C20" s="126"/>
      <c r="D20" s="4">
        <f>E20+F20</f>
        <v>67640.399999999994</v>
      </c>
      <c r="E20" s="4">
        <f>E22+E50</f>
        <v>0</v>
      </c>
      <c r="F20" s="4">
        <f>F22+F50</f>
        <v>67640.399999999994</v>
      </c>
    </row>
    <row r="21" spans="1:6" ht="12" customHeight="1">
      <c r="A21" s="122"/>
      <c r="B21" s="127" t="s">
        <v>329</v>
      </c>
      <c r="C21" s="126"/>
      <c r="D21" s="4"/>
      <c r="E21" s="4"/>
      <c r="F21" s="4"/>
    </row>
    <row r="22" spans="1:6" ht="24.75" customHeight="1">
      <c r="A22" s="128">
        <v>8110</v>
      </c>
      <c r="B22" s="129" t="s">
        <v>677</v>
      </c>
      <c r="C22" s="126"/>
      <c r="D22" s="4">
        <f>E22+F22</f>
        <v>0</v>
      </c>
      <c r="E22" s="4">
        <f>E28</f>
        <v>0</v>
      </c>
      <c r="F22" s="4">
        <f>F24+F28</f>
        <v>0</v>
      </c>
    </row>
    <row r="23" spans="1:6" ht="11.25" customHeight="1">
      <c r="A23" s="128"/>
      <c r="B23" s="130" t="s">
        <v>329</v>
      </c>
      <c r="C23" s="126"/>
      <c r="D23" s="4"/>
      <c r="E23" s="4"/>
      <c r="F23" s="18"/>
    </row>
    <row r="24" spans="1:6" ht="37.5" customHeight="1">
      <c r="A24" s="128">
        <v>8111</v>
      </c>
      <c r="B24" s="131" t="s">
        <v>678</v>
      </c>
      <c r="C24" s="126"/>
      <c r="D24" s="4">
        <f>F24</f>
        <v>0</v>
      </c>
      <c r="E24" s="18" t="s">
        <v>212</v>
      </c>
      <c r="F24" s="4">
        <f>F26+F27</f>
        <v>0</v>
      </c>
    </row>
    <row r="25" spans="1:6" ht="11.25" hidden="1" customHeight="1">
      <c r="A25" s="128"/>
      <c r="B25" s="132" t="s">
        <v>568</v>
      </c>
      <c r="C25" s="126"/>
      <c r="D25" s="4"/>
      <c r="E25" s="18"/>
      <c r="F25" s="4"/>
    </row>
    <row r="26" spans="1:6" ht="12.75" hidden="1" customHeight="1">
      <c r="A26" s="128">
        <v>8112</v>
      </c>
      <c r="B26" s="133" t="s">
        <v>679</v>
      </c>
      <c r="C26" s="134" t="s">
        <v>213</v>
      </c>
      <c r="D26" s="4">
        <f>F26</f>
        <v>0</v>
      </c>
      <c r="E26" s="18" t="s">
        <v>212</v>
      </c>
      <c r="F26" s="4"/>
    </row>
    <row r="27" spans="1:6" ht="13.5" hidden="1" customHeight="1">
      <c r="A27" s="128">
        <v>8113</v>
      </c>
      <c r="B27" s="133" t="s">
        <v>680</v>
      </c>
      <c r="C27" s="134" t="s">
        <v>214</v>
      </c>
      <c r="D27" s="4">
        <f>F27</f>
        <v>0</v>
      </c>
      <c r="E27" s="18" t="s">
        <v>212</v>
      </c>
      <c r="F27" s="4"/>
    </row>
    <row r="28" spans="1:6" ht="26.25" customHeight="1">
      <c r="A28" s="128">
        <v>8120</v>
      </c>
      <c r="B28" s="131" t="s">
        <v>681</v>
      </c>
      <c r="C28" s="134"/>
      <c r="D28" s="4">
        <f>E28+F28</f>
        <v>0</v>
      </c>
      <c r="E28" s="18">
        <f>E40</f>
        <v>0</v>
      </c>
      <c r="F28" s="4">
        <f>F30+F40</f>
        <v>0</v>
      </c>
    </row>
    <row r="29" spans="1:6" ht="12" hidden="1" customHeight="1">
      <c r="A29" s="128"/>
      <c r="B29" s="132" t="s">
        <v>329</v>
      </c>
      <c r="C29" s="134"/>
      <c r="D29" s="4"/>
      <c r="E29" s="18"/>
      <c r="F29" s="4"/>
    </row>
    <row r="30" spans="1:6" ht="15.75" customHeight="1">
      <c r="A30" s="128">
        <v>8121</v>
      </c>
      <c r="B30" s="131" t="s">
        <v>682</v>
      </c>
      <c r="C30" s="134"/>
      <c r="D30" s="4">
        <f>F30</f>
        <v>0</v>
      </c>
      <c r="E30" s="18" t="s">
        <v>212</v>
      </c>
      <c r="F30" s="4">
        <f>F32+F36</f>
        <v>0</v>
      </c>
    </row>
    <row r="31" spans="1:6" ht="9.75" hidden="1" customHeight="1">
      <c r="A31" s="128"/>
      <c r="B31" s="132" t="s">
        <v>568</v>
      </c>
      <c r="C31" s="134"/>
      <c r="D31" s="4"/>
      <c r="E31" s="18"/>
      <c r="F31" s="4"/>
    </row>
    <row r="32" spans="1:6" ht="14.25" customHeight="1">
      <c r="A32" s="122">
        <v>8122</v>
      </c>
      <c r="B32" s="129" t="s">
        <v>683</v>
      </c>
      <c r="C32" s="134" t="s">
        <v>215</v>
      </c>
      <c r="D32" s="4">
        <f>F32</f>
        <v>0</v>
      </c>
      <c r="E32" s="18" t="s">
        <v>212</v>
      </c>
      <c r="F32" s="4">
        <f>F34+F35</f>
        <v>0</v>
      </c>
    </row>
    <row r="33" spans="1:6" ht="10.5" hidden="1" customHeight="1">
      <c r="A33" s="122"/>
      <c r="B33" s="135" t="s">
        <v>568</v>
      </c>
      <c r="C33" s="134"/>
      <c r="D33" s="4"/>
      <c r="E33" s="18"/>
      <c r="F33" s="4"/>
    </row>
    <row r="34" spans="1:6" ht="14.25" customHeight="1">
      <c r="A34" s="122">
        <v>8123</v>
      </c>
      <c r="B34" s="135" t="s">
        <v>684</v>
      </c>
      <c r="C34" s="134"/>
      <c r="D34" s="4">
        <f>F34</f>
        <v>0</v>
      </c>
      <c r="E34" s="18" t="s">
        <v>212</v>
      </c>
      <c r="F34" s="4"/>
    </row>
    <row r="35" spans="1:6" ht="14.25" customHeight="1">
      <c r="A35" s="122">
        <v>8124</v>
      </c>
      <c r="B35" s="135" t="s">
        <v>685</v>
      </c>
      <c r="C35" s="134"/>
      <c r="D35" s="4">
        <f>F35</f>
        <v>0</v>
      </c>
      <c r="E35" s="18" t="s">
        <v>212</v>
      </c>
      <c r="F35" s="4"/>
    </row>
    <row r="36" spans="1:6" ht="24.75" customHeight="1">
      <c r="A36" s="122">
        <v>8130</v>
      </c>
      <c r="B36" s="129" t="s">
        <v>686</v>
      </c>
      <c r="C36" s="134" t="s">
        <v>216</v>
      </c>
      <c r="D36" s="4">
        <f>F36</f>
        <v>0</v>
      </c>
      <c r="E36" s="18" t="s">
        <v>212</v>
      </c>
      <c r="F36" s="4">
        <f>F38+F39</f>
        <v>0</v>
      </c>
    </row>
    <row r="37" spans="1:6" ht="15" customHeight="1">
      <c r="A37" s="122"/>
      <c r="B37" s="135" t="s">
        <v>568</v>
      </c>
      <c r="C37" s="134"/>
      <c r="D37" s="4"/>
      <c r="E37" s="18"/>
      <c r="F37" s="4"/>
    </row>
    <row r="38" spans="1:6" ht="14.25" customHeight="1">
      <c r="A38" s="122">
        <v>8131</v>
      </c>
      <c r="B38" s="135" t="s">
        <v>687</v>
      </c>
      <c r="C38" s="134"/>
      <c r="D38" s="4">
        <f>F38</f>
        <v>0</v>
      </c>
      <c r="E38" s="18" t="s">
        <v>212</v>
      </c>
      <c r="F38" s="4"/>
    </row>
    <row r="39" spans="1:6" ht="15" customHeight="1">
      <c r="A39" s="122">
        <v>8132</v>
      </c>
      <c r="B39" s="135" t="s">
        <v>688</v>
      </c>
      <c r="C39" s="134"/>
      <c r="D39" s="4">
        <f>F39</f>
        <v>0</v>
      </c>
      <c r="E39" s="18" t="s">
        <v>212</v>
      </c>
      <c r="F39" s="4"/>
    </row>
    <row r="40" spans="1:6" ht="17.25" customHeight="1">
      <c r="A40" s="122">
        <v>8140</v>
      </c>
      <c r="B40" s="129" t="s">
        <v>689</v>
      </c>
      <c r="C40" s="134"/>
      <c r="D40" s="4">
        <f>E40+F40</f>
        <v>0</v>
      </c>
      <c r="E40" s="18">
        <f>E42+E46</f>
        <v>0</v>
      </c>
      <c r="F40" s="4">
        <f>F42+F46</f>
        <v>0</v>
      </c>
    </row>
    <row r="41" spans="1:6" ht="12" customHeight="1">
      <c r="A41" s="128"/>
      <c r="B41" s="132" t="s">
        <v>568</v>
      </c>
      <c r="C41" s="134"/>
      <c r="D41" s="4"/>
      <c r="E41" s="18"/>
      <c r="F41" s="4"/>
    </row>
    <row r="42" spans="1:6" ht="24.75" customHeight="1">
      <c r="A42" s="122">
        <v>8141</v>
      </c>
      <c r="B42" s="129" t="s">
        <v>690</v>
      </c>
      <c r="C42" s="134" t="s">
        <v>215</v>
      </c>
      <c r="D42" s="4">
        <f>E42+F42</f>
        <v>0</v>
      </c>
      <c r="E42" s="18">
        <f>E44+E45</f>
        <v>0</v>
      </c>
      <c r="F42" s="4">
        <f>F45</f>
        <v>0</v>
      </c>
    </row>
    <row r="43" spans="1:6" ht="14.25" customHeight="1">
      <c r="A43" s="122"/>
      <c r="B43" s="135" t="s">
        <v>568</v>
      </c>
      <c r="C43" s="136"/>
      <c r="D43" s="4"/>
      <c r="E43" s="18"/>
      <c r="F43" s="4"/>
    </row>
    <row r="44" spans="1:6" ht="17.25" customHeight="1">
      <c r="A44" s="122">
        <v>8142</v>
      </c>
      <c r="B44" s="135" t="s">
        <v>691</v>
      </c>
      <c r="C44" s="136"/>
      <c r="D44" s="4">
        <f>E44</f>
        <v>0</v>
      </c>
      <c r="E44" s="18"/>
      <c r="F44" s="18" t="s">
        <v>212</v>
      </c>
    </row>
    <row r="45" spans="1:6" ht="17.25" customHeight="1">
      <c r="A45" s="122">
        <v>8143</v>
      </c>
      <c r="B45" s="135" t="s">
        <v>692</v>
      </c>
      <c r="C45" s="136"/>
      <c r="D45" s="4">
        <f>E45+F45</f>
        <v>0</v>
      </c>
      <c r="E45" s="18"/>
      <c r="F45" s="4"/>
    </row>
    <row r="46" spans="1:6" ht="24.75" customHeight="1">
      <c r="A46" s="122">
        <v>8150</v>
      </c>
      <c r="B46" s="129" t="s">
        <v>693</v>
      </c>
      <c r="C46" s="94" t="s">
        <v>216</v>
      </c>
      <c r="D46" s="4">
        <f>E46+F46</f>
        <v>0</v>
      </c>
      <c r="E46" s="18">
        <f>E48+E49</f>
        <v>0</v>
      </c>
      <c r="F46" s="4">
        <f>F49</f>
        <v>0</v>
      </c>
    </row>
    <row r="47" spans="1:6" ht="12" customHeight="1">
      <c r="A47" s="122"/>
      <c r="B47" s="135" t="s">
        <v>568</v>
      </c>
      <c r="C47" s="94"/>
      <c r="D47" s="4"/>
      <c r="E47" s="18"/>
      <c r="F47" s="4"/>
    </row>
    <row r="48" spans="1:6" ht="17.25" customHeight="1">
      <c r="A48" s="122">
        <v>8151</v>
      </c>
      <c r="B48" s="135" t="s">
        <v>687</v>
      </c>
      <c r="C48" s="94"/>
      <c r="D48" s="4">
        <f>E48</f>
        <v>0</v>
      </c>
      <c r="E48" s="18"/>
      <c r="F48" s="4" t="s">
        <v>4</v>
      </c>
    </row>
    <row r="49" spans="1:6" ht="17.25" customHeight="1">
      <c r="A49" s="122">
        <v>8152</v>
      </c>
      <c r="B49" s="135" t="s">
        <v>694</v>
      </c>
      <c r="C49" s="94"/>
      <c r="D49" s="4">
        <f>E49+F49</f>
        <v>0</v>
      </c>
      <c r="E49" s="18"/>
      <c r="F49" s="4"/>
    </row>
    <row r="50" spans="1:6" ht="33" customHeight="1">
      <c r="A50" s="122">
        <v>8160</v>
      </c>
      <c r="B50" s="129" t="s">
        <v>695</v>
      </c>
      <c r="C50" s="94"/>
      <c r="D50" s="4">
        <f>E50+F50</f>
        <v>67640.399999999994</v>
      </c>
      <c r="E50" s="4">
        <f>E57+E61+E71+E72+E73</f>
        <v>0</v>
      </c>
      <c r="F50" s="4">
        <f>F52+F57+F61+F71+F72+F73</f>
        <v>67640.399999999994</v>
      </c>
    </row>
    <row r="51" spans="1:6" ht="13.5" customHeight="1">
      <c r="A51" s="122"/>
      <c r="B51" s="137" t="s">
        <v>329</v>
      </c>
      <c r="C51" s="94"/>
      <c r="D51" s="4"/>
      <c r="E51" s="18"/>
      <c r="F51" s="4"/>
    </row>
    <row r="52" spans="1:6" ht="24.75" customHeight="1">
      <c r="A52" s="122">
        <v>8161</v>
      </c>
      <c r="B52" s="131" t="s">
        <v>696</v>
      </c>
      <c r="C52" s="94"/>
      <c r="D52" s="4">
        <f>F52</f>
        <v>0</v>
      </c>
      <c r="E52" s="18" t="s">
        <v>212</v>
      </c>
      <c r="F52" s="4">
        <f>F54+F55+F56</f>
        <v>0</v>
      </c>
    </row>
    <row r="53" spans="1:6" ht="10.5" hidden="1" customHeight="1" thickBot="1">
      <c r="A53" s="122"/>
      <c r="B53" s="132" t="s">
        <v>568</v>
      </c>
      <c r="C53" s="94"/>
      <c r="D53" s="4"/>
      <c r="E53" s="18"/>
      <c r="F53" s="4"/>
    </row>
    <row r="54" spans="1:6" ht="25.5" hidden="1" customHeight="1" thickBot="1">
      <c r="A54" s="122">
        <v>8162</v>
      </c>
      <c r="B54" s="135" t="s">
        <v>697</v>
      </c>
      <c r="C54" s="94" t="s">
        <v>217</v>
      </c>
      <c r="D54" s="4">
        <f>F54</f>
        <v>0</v>
      </c>
      <c r="E54" s="18" t="s">
        <v>212</v>
      </c>
      <c r="F54" s="4"/>
    </row>
    <row r="55" spans="1:6" ht="25.5" hidden="1" customHeight="1" thickBot="1">
      <c r="A55" s="128">
        <v>8163</v>
      </c>
      <c r="B55" s="138" t="s">
        <v>698</v>
      </c>
      <c r="C55" s="94" t="s">
        <v>217</v>
      </c>
      <c r="D55" s="4">
        <f>F55</f>
        <v>0</v>
      </c>
      <c r="E55" s="18" t="s">
        <v>212</v>
      </c>
      <c r="F55" s="4"/>
    </row>
    <row r="56" spans="1:6" ht="24" hidden="1" customHeight="1" thickBot="1">
      <c r="A56" s="122">
        <v>8164</v>
      </c>
      <c r="B56" s="135" t="s">
        <v>699</v>
      </c>
      <c r="C56" s="94" t="s">
        <v>218</v>
      </c>
      <c r="D56" s="4">
        <f>F56</f>
        <v>0</v>
      </c>
      <c r="E56" s="18" t="s">
        <v>212</v>
      </c>
      <c r="F56" s="4"/>
    </row>
    <row r="57" spans="1:6" ht="16.5" customHeight="1">
      <c r="A57" s="122">
        <v>8170</v>
      </c>
      <c r="B57" s="131" t="s">
        <v>700</v>
      </c>
      <c r="C57" s="94"/>
      <c r="D57" s="4">
        <f>E57+F57</f>
        <v>0</v>
      </c>
      <c r="E57" s="18"/>
      <c r="F57" s="18"/>
    </row>
    <row r="58" spans="1:6" ht="12.75" hidden="1" customHeight="1" thickBot="1">
      <c r="A58" s="122"/>
      <c r="B58" s="132" t="s">
        <v>568</v>
      </c>
      <c r="C58" s="94"/>
      <c r="D58" s="4"/>
      <c r="E58" s="18"/>
      <c r="F58" s="18"/>
    </row>
    <row r="59" spans="1:6" ht="35.25" hidden="1" customHeight="1" thickBot="1">
      <c r="A59" s="122">
        <v>8171</v>
      </c>
      <c r="B59" s="135" t="s">
        <v>701</v>
      </c>
      <c r="C59" s="94" t="s">
        <v>219</v>
      </c>
      <c r="D59" s="4">
        <f>E59+F59</f>
        <v>0</v>
      </c>
      <c r="E59" s="18"/>
      <c r="F59" s="4"/>
    </row>
    <row r="60" spans="1:6" ht="13.5" hidden="1" customHeight="1" thickBot="1">
      <c r="A60" s="122">
        <v>8172</v>
      </c>
      <c r="B60" s="133" t="s">
        <v>702</v>
      </c>
      <c r="C60" s="94" t="s">
        <v>220</v>
      </c>
      <c r="D60" s="4">
        <f>E60+F60</f>
        <v>0</v>
      </c>
      <c r="E60" s="18"/>
      <c r="F60" s="4"/>
    </row>
    <row r="61" spans="1:6" ht="41.25" customHeight="1">
      <c r="A61" s="122">
        <v>8190</v>
      </c>
      <c r="B61" s="139" t="s">
        <v>703</v>
      </c>
      <c r="C61" s="93"/>
      <c r="D61" s="4">
        <f>E61+F61</f>
        <v>67640.399999999994</v>
      </c>
      <c r="E61" s="4">
        <f>E63+E66</f>
        <v>0</v>
      </c>
      <c r="F61" s="4">
        <f>F67</f>
        <v>67640.399999999994</v>
      </c>
    </row>
    <row r="62" spans="1:6" ht="11.25" customHeight="1">
      <c r="A62" s="122"/>
      <c r="B62" s="132" t="s">
        <v>516</v>
      </c>
      <c r="C62" s="93"/>
      <c r="D62" s="4"/>
      <c r="E62" s="4"/>
      <c r="F62" s="4"/>
    </row>
    <row r="63" spans="1:6" ht="26.25" customHeight="1">
      <c r="A63" s="128">
        <v>8191</v>
      </c>
      <c r="B63" s="132" t="s">
        <v>704</v>
      </c>
      <c r="C63" s="140">
        <v>9320</v>
      </c>
      <c r="D63" s="4">
        <f>E63</f>
        <v>26070.400000000001</v>
      </c>
      <c r="E63" s="4">
        <v>26070.400000000001</v>
      </c>
      <c r="F63" s="4" t="s">
        <v>4</v>
      </c>
    </row>
    <row r="64" spans="1:6" ht="12.75" customHeight="1">
      <c r="A64" s="128"/>
      <c r="B64" s="132" t="s">
        <v>234</v>
      </c>
      <c r="C64" s="93"/>
      <c r="D64" s="4"/>
      <c r="E64" s="4"/>
      <c r="F64" s="4"/>
    </row>
    <row r="65" spans="1:6" ht="43.5" customHeight="1">
      <c r="A65" s="128">
        <v>8192</v>
      </c>
      <c r="B65" s="135" t="s">
        <v>705</v>
      </c>
      <c r="C65" s="93"/>
      <c r="D65" s="4">
        <f>E65</f>
        <v>0</v>
      </c>
      <c r="E65" s="4"/>
      <c r="F65" s="18" t="s">
        <v>212</v>
      </c>
    </row>
    <row r="66" spans="1:6" ht="25.5" customHeight="1">
      <c r="A66" s="128">
        <v>8193</v>
      </c>
      <c r="B66" s="135" t="s">
        <v>706</v>
      </c>
      <c r="C66" s="93"/>
      <c r="D66" s="4">
        <f>E66</f>
        <v>-26070.400000000001</v>
      </c>
      <c r="E66" s="18">
        <f>E65-E63</f>
        <v>-26070.400000000001</v>
      </c>
      <c r="F66" s="18" t="s">
        <v>4</v>
      </c>
    </row>
    <row r="67" spans="1:6" ht="26.25" customHeight="1">
      <c r="A67" s="128">
        <v>8194</v>
      </c>
      <c r="B67" s="132" t="s">
        <v>707</v>
      </c>
      <c r="C67" s="141">
        <v>9330</v>
      </c>
      <c r="D67" s="4">
        <f>F67</f>
        <v>67640.399999999994</v>
      </c>
      <c r="E67" s="18" t="s">
        <v>212</v>
      </c>
      <c r="F67" s="4">
        <f>F69+F70</f>
        <v>67640.399999999994</v>
      </c>
    </row>
    <row r="68" spans="1:6" ht="9.75" customHeight="1">
      <c r="A68" s="128"/>
      <c r="B68" s="132" t="s">
        <v>234</v>
      </c>
      <c r="C68" s="141"/>
      <c r="D68" s="4"/>
      <c r="E68" s="18"/>
      <c r="F68" s="4"/>
    </row>
    <row r="69" spans="1:6" ht="32.25" customHeight="1">
      <c r="A69" s="128">
        <v>8195</v>
      </c>
      <c r="B69" s="135" t="s">
        <v>708</v>
      </c>
      <c r="C69" s="141"/>
      <c r="D69" s="4">
        <f>F69</f>
        <v>41570</v>
      </c>
      <c r="E69" s="18" t="s">
        <v>212</v>
      </c>
      <c r="F69" s="4">
        <v>41570</v>
      </c>
    </row>
    <row r="70" spans="1:6" ht="32.25" customHeight="1">
      <c r="A70" s="128">
        <v>8196</v>
      </c>
      <c r="B70" s="135" t="s">
        <v>709</v>
      </c>
      <c r="C70" s="141"/>
      <c r="D70" s="4">
        <f>F70</f>
        <v>26070.400000000001</v>
      </c>
      <c r="E70" s="18" t="s">
        <v>212</v>
      </c>
      <c r="F70" s="4">
        <f>-E66</f>
        <v>26070.400000000001</v>
      </c>
    </row>
    <row r="71" spans="1:6" ht="33" customHeight="1">
      <c r="A71" s="128">
        <v>8197</v>
      </c>
      <c r="B71" s="139" t="s">
        <v>710</v>
      </c>
      <c r="C71" s="92"/>
      <c r="D71" s="32"/>
      <c r="E71" s="32"/>
      <c r="F71" s="32"/>
    </row>
    <row r="72" spans="1:6" ht="48.75" customHeight="1">
      <c r="A72" s="128">
        <v>8198</v>
      </c>
      <c r="B72" s="139" t="s">
        <v>711</v>
      </c>
      <c r="C72" s="92"/>
      <c r="D72" s="32"/>
      <c r="E72" s="32"/>
      <c r="F72" s="32"/>
    </row>
    <row r="73" spans="1:6" ht="45.75" customHeight="1">
      <c r="A73" s="128">
        <v>8199</v>
      </c>
      <c r="B73" s="139" t="s">
        <v>712</v>
      </c>
      <c r="C73" s="92"/>
      <c r="D73" s="32"/>
      <c r="E73" s="32"/>
      <c r="F73" s="32"/>
    </row>
    <row r="74" spans="1:6" ht="29.25" customHeight="1">
      <c r="A74" s="128" t="s">
        <v>713</v>
      </c>
      <c r="B74" s="142" t="s">
        <v>714</v>
      </c>
      <c r="C74" s="92"/>
      <c r="D74" s="32"/>
      <c r="E74" s="32"/>
      <c r="F74" s="32"/>
    </row>
    <row r="75" spans="1:6" ht="18" customHeight="1">
      <c r="A75" s="128">
        <v>8200</v>
      </c>
      <c r="B75" s="123" t="s">
        <v>715</v>
      </c>
      <c r="C75" s="93"/>
      <c r="D75" s="32"/>
      <c r="E75" s="32"/>
      <c r="F75" s="32"/>
    </row>
    <row r="76" spans="1:6" ht="13.5" customHeight="1">
      <c r="A76" s="128"/>
      <c r="B76" s="127" t="s">
        <v>329</v>
      </c>
      <c r="C76" s="93"/>
      <c r="D76" s="32"/>
      <c r="E76" s="32"/>
      <c r="F76" s="32"/>
    </row>
    <row r="77" spans="1:6" ht="27.75" customHeight="1">
      <c r="A77" s="128">
        <v>8210</v>
      </c>
      <c r="B77" s="143" t="s">
        <v>716</v>
      </c>
      <c r="C77" s="93"/>
      <c r="D77" s="32"/>
      <c r="E77" s="32"/>
      <c r="F77" s="32"/>
    </row>
    <row r="78" spans="1:6" ht="13.5" customHeight="1">
      <c r="A78" s="122"/>
      <c r="B78" s="135" t="s">
        <v>329</v>
      </c>
      <c r="C78" s="93"/>
      <c r="D78" s="32"/>
      <c r="E78" s="32"/>
      <c r="F78" s="32"/>
    </row>
    <row r="79" spans="1:6" ht="32.25" customHeight="1">
      <c r="A79" s="128">
        <v>8211</v>
      </c>
      <c r="B79" s="131" t="s">
        <v>717</v>
      </c>
      <c r="C79" s="93"/>
      <c r="D79" s="32"/>
      <c r="E79" s="32"/>
      <c r="F79" s="32"/>
    </row>
    <row r="80" spans="1:6" ht="15.75" customHeight="1">
      <c r="A80" s="128"/>
      <c r="B80" s="132" t="s">
        <v>234</v>
      </c>
      <c r="C80" s="93"/>
      <c r="D80" s="32"/>
      <c r="E80" s="32"/>
      <c r="F80" s="32"/>
    </row>
    <row r="81" spans="1:6" ht="15.75" customHeight="1">
      <c r="A81" s="128">
        <v>8212</v>
      </c>
      <c r="B81" s="133" t="s">
        <v>679</v>
      </c>
      <c r="C81" s="94" t="s">
        <v>718</v>
      </c>
      <c r="D81" s="32"/>
      <c r="E81" s="32"/>
      <c r="F81" s="32"/>
    </row>
    <row r="82" spans="1:6" ht="15.75" customHeight="1">
      <c r="A82" s="128">
        <v>8213</v>
      </c>
      <c r="B82" s="133" t="s">
        <v>680</v>
      </c>
      <c r="C82" s="94" t="s">
        <v>719</v>
      </c>
      <c r="D82" s="32"/>
      <c r="E82" s="32"/>
      <c r="F82" s="32"/>
    </row>
    <row r="83" spans="1:6" ht="29.25" customHeight="1">
      <c r="A83" s="128">
        <v>8220</v>
      </c>
      <c r="B83" s="131" t="s">
        <v>720</v>
      </c>
      <c r="C83" s="93"/>
      <c r="D83" s="32"/>
      <c r="E83" s="32"/>
      <c r="F83" s="32"/>
    </row>
    <row r="84" spans="1:6" ht="13.5" customHeight="1">
      <c r="A84" s="128"/>
      <c r="B84" s="132" t="s">
        <v>329</v>
      </c>
      <c r="C84" s="93"/>
      <c r="D84" s="32"/>
      <c r="E84" s="32"/>
      <c r="F84" s="32"/>
    </row>
    <row r="85" spans="1:6" ht="18" customHeight="1">
      <c r="A85" s="128">
        <v>8221</v>
      </c>
      <c r="B85" s="131" t="s">
        <v>721</v>
      </c>
      <c r="C85" s="93"/>
      <c r="D85" s="32"/>
      <c r="E85" s="32"/>
      <c r="F85" s="32"/>
    </row>
    <row r="86" spans="1:6" ht="14.25" customHeight="1">
      <c r="A86" s="128"/>
      <c r="B86" s="132" t="s">
        <v>568</v>
      </c>
      <c r="C86" s="93"/>
      <c r="D86" s="32"/>
      <c r="E86" s="32"/>
      <c r="F86" s="32"/>
    </row>
    <row r="87" spans="1:6" ht="15" customHeight="1">
      <c r="A87" s="122">
        <v>8222</v>
      </c>
      <c r="B87" s="135" t="s">
        <v>722</v>
      </c>
      <c r="C87" s="94" t="s">
        <v>723</v>
      </c>
      <c r="D87" s="32"/>
      <c r="E87" s="32"/>
      <c r="F87" s="32"/>
    </row>
    <row r="88" spans="1:6" ht="15" customHeight="1">
      <c r="A88" s="122">
        <v>8230</v>
      </c>
      <c r="B88" s="135" t="s">
        <v>724</v>
      </c>
      <c r="C88" s="94" t="s">
        <v>725</v>
      </c>
      <c r="D88" s="32"/>
      <c r="E88" s="32"/>
      <c r="F88" s="32"/>
    </row>
    <row r="89" spans="1:6" ht="18" customHeight="1">
      <c r="A89" s="122">
        <v>8240</v>
      </c>
      <c r="B89" s="131" t="s">
        <v>726</v>
      </c>
      <c r="C89" s="93"/>
      <c r="D89" s="32"/>
      <c r="E89" s="32"/>
      <c r="F89" s="32"/>
    </row>
    <row r="90" spans="1:6" ht="14.25" customHeight="1">
      <c r="A90" s="128"/>
      <c r="B90" s="132" t="s">
        <v>568</v>
      </c>
      <c r="C90" s="93"/>
      <c r="D90" s="32"/>
      <c r="E90" s="32"/>
      <c r="F90" s="32"/>
    </row>
    <row r="91" spans="1:6" ht="16.5" customHeight="1">
      <c r="A91" s="122">
        <v>8241</v>
      </c>
      <c r="B91" s="135" t="s">
        <v>727</v>
      </c>
      <c r="C91" s="94" t="s">
        <v>723</v>
      </c>
      <c r="D91" s="32"/>
      <c r="E91" s="32"/>
      <c r="F91" s="32"/>
    </row>
    <row r="92" spans="1:6" ht="16.5" customHeight="1">
      <c r="A92" s="122">
        <v>8250</v>
      </c>
      <c r="B92" s="135" t="s">
        <v>728</v>
      </c>
      <c r="C92" s="94" t="s">
        <v>725</v>
      </c>
      <c r="D92" s="32"/>
      <c r="E92" s="32"/>
      <c r="F92" s="32"/>
    </row>
    <row r="93" spans="1:6" ht="6" customHeight="1">
      <c r="B93" s="28"/>
      <c r="C93" s="28"/>
    </row>
    <row r="94" spans="1:6" ht="18" customHeight="1">
      <c r="B94" s="28"/>
      <c r="C94" s="28"/>
    </row>
    <row r="95" spans="1:6" ht="18" customHeight="1">
      <c r="B95" s="28"/>
      <c r="C95" s="28"/>
    </row>
    <row r="96" spans="1:6" ht="18" customHeight="1">
      <c r="B96" s="28"/>
      <c r="C96" s="28"/>
    </row>
    <row r="97" spans="2:3" ht="18" customHeight="1">
      <c r="B97" s="28"/>
      <c r="C97" s="28"/>
    </row>
    <row r="98" spans="2:3" ht="18" customHeight="1">
      <c r="B98" s="28"/>
      <c r="C98" s="28"/>
    </row>
    <row r="99" spans="2:3" ht="18" customHeight="1">
      <c r="B99" s="28"/>
      <c r="C99" s="28"/>
    </row>
    <row r="100" spans="2:3" ht="18" customHeight="1">
      <c r="B100" s="28"/>
      <c r="C100" s="28"/>
    </row>
    <row r="101" spans="2:3" ht="18" customHeight="1">
      <c r="B101" s="28"/>
      <c r="C101" s="28"/>
    </row>
    <row r="102" spans="2:3" ht="18" customHeight="1">
      <c r="B102" s="28"/>
      <c r="C102" s="28"/>
    </row>
    <row r="103" spans="2:3" ht="18" customHeight="1">
      <c r="B103" s="28"/>
      <c r="C103" s="28"/>
    </row>
    <row r="104" spans="2:3" ht="18" customHeight="1">
      <c r="B104" s="28"/>
      <c r="C104" s="28"/>
    </row>
    <row r="105" spans="2:3" ht="18" customHeight="1">
      <c r="B105" s="28"/>
      <c r="C105" s="28"/>
    </row>
    <row r="106" spans="2:3" ht="18" customHeight="1">
      <c r="B106" s="28"/>
      <c r="C106" s="28"/>
    </row>
    <row r="107" spans="2:3" ht="18" customHeight="1">
      <c r="B107" s="28"/>
      <c r="C107" s="28"/>
    </row>
    <row r="108" spans="2:3" ht="18" customHeight="1">
      <c r="B108" s="28"/>
      <c r="C108" s="28"/>
    </row>
    <row r="109" spans="2:3" ht="18" customHeight="1">
      <c r="B109" s="28"/>
      <c r="C109" s="28"/>
    </row>
    <row r="110" spans="2:3" ht="18" customHeight="1">
      <c r="B110" s="28"/>
      <c r="C110" s="28"/>
    </row>
    <row r="111" spans="2:3" ht="18" customHeight="1">
      <c r="B111" s="28"/>
      <c r="C111" s="28"/>
    </row>
    <row r="112" spans="2:3" ht="18" customHeight="1">
      <c r="B112" s="28"/>
      <c r="C112" s="28"/>
    </row>
    <row r="113" spans="2:3" ht="18" customHeight="1">
      <c r="B113" s="28"/>
      <c r="C113" s="28"/>
    </row>
    <row r="114" spans="2:3" ht="18" customHeight="1">
      <c r="B114" s="28"/>
      <c r="C114" s="28"/>
    </row>
    <row r="115" spans="2:3" ht="18" customHeight="1">
      <c r="B115" s="28"/>
      <c r="C115" s="28"/>
    </row>
    <row r="116" spans="2:3" ht="18" customHeight="1">
      <c r="B116" s="28"/>
      <c r="C116" s="28"/>
    </row>
    <row r="117" spans="2:3" ht="18" customHeight="1">
      <c r="B117" s="28"/>
      <c r="C117" s="28"/>
    </row>
    <row r="118" spans="2:3" ht="18" customHeight="1">
      <c r="B118" s="28"/>
      <c r="C118" s="28"/>
    </row>
    <row r="119" spans="2:3" ht="18" customHeight="1">
      <c r="B119" s="28"/>
      <c r="C119" s="28"/>
    </row>
    <row r="120" spans="2:3" ht="18" customHeight="1">
      <c r="B120" s="28"/>
      <c r="C120" s="28"/>
    </row>
    <row r="121" spans="2:3" ht="18" customHeight="1">
      <c r="B121" s="28"/>
      <c r="C121" s="28"/>
    </row>
    <row r="122" spans="2:3" ht="18" customHeight="1">
      <c r="B122" s="28"/>
      <c r="C122" s="28"/>
    </row>
    <row r="123" spans="2:3" ht="18" customHeight="1">
      <c r="B123" s="28"/>
      <c r="C123" s="28"/>
    </row>
    <row r="124" spans="2:3" ht="18" customHeight="1">
      <c r="B124" s="28"/>
      <c r="C124" s="28"/>
    </row>
    <row r="125" spans="2:3" ht="18" customHeight="1">
      <c r="B125" s="28"/>
      <c r="C125" s="28"/>
    </row>
    <row r="126" spans="2:3" ht="18" customHeight="1">
      <c r="B126" s="28"/>
      <c r="C126" s="28"/>
    </row>
    <row r="127" spans="2:3" ht="18" customHeight="1">
      <c r="B127" s="28"/>
      <c r="C127" s="28"/>
    </row>
    <row r="128" spans="2:3" ht="18" customHeight="1">
      <c r="B128" s="28"/>
      <c r="C128" s="28"/>
    </row>
    <row r="129" spans="2:3" ht="18" customHeight="1">
      <c r="B129" s="28"/>
      <c r="C129" s="28"/>
    </row>
    <row r="130" spans="2:3" ht="18" customHeight="1">
      <c r="B130" s="28"/>
      <c r="C130" s="28"/>
    </row>
    <row r="131" spans="2:3" ht="18" customHeight="1">
      <c r="B131" s="28"/>
      <c r="C131" s="28"/>
    </row>
    <row r="132" spans="2:3" ht="18" customHeight="1">
      <c r="B132" s="28"/>
      <c r="C132" s="28"/>
    </row>
    <row r="133" spans="2:3" ht="18" customHeight="1">
      <c r="B133" s="28"/>
      <c r="C133" s="28"/>
    </row>
    <row r="134" spans="2:3" ht="18" customHeight="1">
      <c r="B134" s="28"/>
      <c r="C134" s="28"/>
    </row>
    <row r="135" spans="2:3" ht="18" customHeight="1">
      <c r="B135" s="28"/>
      <c r="C135" s="28"/>
    </row>
    <row r="136" spans="2:3" ht="18" customHeight="1">
      <c r="B136" s="28"/>
      <c r="C136" s="28"/>
    </row>
    <row r="137" spans="2:3" ht="18" customHeight="1">
      <c r="B137" s="28"/>
      <c r="C137" s="28"/>
    </row>
    <row r="138" spans="2:3" ht="18" customHeight="1">
      <c r="B138" s="28"/>
      <c r="C138" s="28"/>
    </row>
    <row r="139" spans="2:3" ht="18" customHeight="1">
      <c r="B139" s="28"/>
      <c r="C139" s="28"/>
    </row>
    <row r="140" spans="2:3" ht="18" customHeight="1">
      <c r="B140" s="28"/>
      <c r="C140" s="28"/>
    </row>
    <row r="141" spans="2:3" ht="18" customHeight="1">
      <c r="B141" s="28"/>
      <c r="C141" s="28"/>
    </row>
    <row r="142" spans="2:3" ht="18" customHeight="1">
      <c r="B142" s="28"/>
      <c r="C142" s="28"/>
    </row>
    <row r="143" spans="2:3" ht="18" customHeight="1">
      <c r="B143" s="28"/>
      <c r="C143" s="28"/>
    </row>
    <row r="144" spans="2:3" ht="18" customHeight="1">
      <c r="B144" s="28"/>
      <c r="C144" s="28"/>
    </row>
    <row r="145" spans="2:3" ht="18" customHeight="1">
      <c r="B145" s="28"/>
      <c r="C145" s="28"/>
    </row>
    <row r="146" spans="2:3" ht="18" customHeight="1">
      <c r="B146" s="28"/>
      <c r="C146" s="28"/>
    </row>
    <row r="147" spans="2:3" ht="18" customHeight="1">
      <c r="B147" s="28"/>
      <c r="C147" s="28"/>
    </row>
    <row r="148" spans="2:3" ht="18" customHeight="1">
      <c r="B148" s="28"/>
      <c r="C148" s="28"/>
    </row>
    <row r="149" spans="2:3" ht="18" customHeight="1">
      <c r="B149" s="28"/>
      <c r="C149" s="28"/>
    </row>
    <row r="150" spans="2:3" ht="18" customHeight="1">
      <c r="B150" s="28"/>
      <c r="C150" s="28"/>
    </row>
    <row r="151" spans="2:3" ht="18" customHeight="1">
      <c r="B151" s="28"/>
      <c r="C151" s="28"/>
    </row>
    <row r="152" spans="2:3" ht="18" customHeight="1">
      <c r="B152" s="28"/>
      <c r="C152" s="28"/>
    </row>
    <row r="153" spans="2:3" ht="18" customHeight="1">
      <c r="B153" s="28"/>
      <c r="C153" s="28"/>
    </row>
    <row r="154" spans="2:3" ht="18" customHeight="1">
      <c r="B154" s="28"/>
      <c r="C154" s="28"/>
    </row>
    <row r="155" spans="2:3" ht="18" customHeight="1">
      <c r="B155" s="28"/>
      <c r="C155" s="28"/>
    </row>
    <row r="156" spans="2:3" ht="18" customHeight="1">
      <c r="B156" s="28"/>
      <c r="C156" s="28"/>
    </row>
    <row r="157" spans="2:3" ht="18" customHeight="1">
      <c r="B157" s="28"/>
      <c r="C157" s="28"/>
    </row>
    <row r="158" spans="2:3" ht="18" customHeight="1">
      <c r="B158" s="28"/>
      <c r="C158" s="28"/>
    </row>
    <row r="159" spans="2:3" ht="18" customHeight="1">
      <c r="B159" s="28"/>
      <c r="C159" s="28"/>
    </row>
    <row r="160" spans="2:3">
      <c r="B160" s="28"/>
      <c r="C160" s="28"/>
    </row>
    <row r="161" spans="2:3">
      <c r="B161" s="28"/>
      <c r="C161" s="28"/>
    </row>
    <row r="162" spans="2:3">
      <c r="B162" s="28"/>
      <c r="C162" s="28"/>
    </row>
    <row r="163" spans="2:3">
      <c r="B163" s="28"/>
      <c r="C163" s="28"/>
    </row>
  </sheetData>
  <mergeCells count="12">
    <mergeCell ref="A2:F2"/>
    <mergeCell ref="A4:F4"/>
    <mergeCell ref="A6:A7"/>
    <mergeCell ref="A15:A16"/>
    <mergeCell ref="B15:C15"/>
    <mergeCell ref="D15:D16"/>
    <mergeCell ref="A11:F11"/>
    <mergeCell ref="A13:F13"/>
    <mergeCell ref="E6:F6"/>
    <mergeCell ref="D6:D7"/>
    <mergeCell ref="E14:F14"/>
    <mergeCell ref="E5:F5"/>
  </mergeCells>
  <pageMargins left="0" right="0" top="0" bottom="0" header="0" footer="0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866"/>
  <sheetViews>
    <sheetView workbookViewId="0">
      <selection activeCell="L8" sqref="L8"/>
    </sheetView>
  </sheetViews>
  <sheetFormatPr defaultRowHeight="15"/>
  <cols>
    <col min="1" max="1" width="5.7109375" style="181" customWidth="1"/>
    <col min="2" max="2" width="4.140625" style="189" customWidth="1"/>
    <col min="3" max="3" width="3.140625" style="190" customWidth="1"/>
    <col min="4" max="4" width="3.140625" style="191" customWidth="1"/>
    <col min="5" max="5" width="52.140625" style="185" customWidth="1"/>
    <col min="6" max="6" width="11.5703125" style="210" customWidth="1"/>
    <col min="7" max="7" width="9.7109375" style="210" customWidth="1"/>
    <col min="8" max="8" width="10" style="210" customWidth="1"/>
    <col min="9" max="9" width="1.140625" style="148" customWidth="1"/>
    <col min="10" max="256" width="9.140625" style="148"/>
    <col min="257" max="257" width="6.140625" style="148" customWidth="1"/>
    <col min="258" max="258" width="6.85546875" style="148" customWidth="1"/>
    <col min="259" max="259" width="6.28515625" style="148" customWidth="1"/>
    <col min="260" max="260" width="5.7109375" style="148" customWidth="1"/>
    <col min="261" max="261" width="51.42578125" style="148" customWidth="1"/>
    <col min="262" max="262" width="11.5703125" style="148" customWidth="1"/>
    <col min="263" max="263" width="9.7109375" style="148" customWidth="1"/>
    <col min="264" max="264" width="10" style="148" customWidth="1"/>
    <col min="265" max="512" width="9.140625" style="148"/>
    <col min="513" max="513" width="6.140625" style="148" customWidth="1"/>
    <col min="514" max="514" width="6.85546875" style="148" customWidth="1"/>
    <col min="515" max="515" width="6.28515625" style="148" customWidth="1"/>
    <col min="516" max="516" width="5.7109375" style="148" customWidth="1"/>
    <col min="517" max="517" width="51.42578125" style="148" customWidth="1"/>
    <col min="518" max="518" width="11.5703125" style="148" customWidth="1"/>
    <col min="519" max="519" width="9.7109375" style="148" customWidth="1"/>
    <col min="520" max="520" width="10" style="148" customWidth="1"/>
    <col min="521" max="768" width="9.140625" style="148"/>
    <col min="769" max="769" width="6.140625" style="148" customWidth="1"/>
    <col min="770" max="770" width="6.85546875" style="148" customWidth="1"/>
    <col min="771" max="771" width="6.28515625" style="148" customWidth="1"/>
    <col min="772" max="772" width="5.7109375" style="148" customWidth="1"/>
    <col min="773" max="773" width="51.42578125" style="148" customWidth="1"/>
    <col min="774" max="774" width="11.5703125" style="148" customWidth="1"/>
    <col min="775" max="775" width="9.7109375" style="148" customWidth="1"/>
    <col min="776" max="776" width="10" style="148" customWidth="1"/>
    <col min="777" max="1024" width="9.140625" style="148"/>
    <col min="1025" max="1025" width="6.140625" style="148" customWidth="1"/>
    <col min="1026" max="1026" width="6.85546875" style="148" customWidth="1"/>
    <col min="1027" max="1027" width="6.28515625" style="148" customWidth="1"/>
    <col min="1028" max="1028" width="5.7109375" style="148" customWidth="1"/>
    <col min="1029" max="1029" width="51.42578125" style="148" customWidth="1"/>
    <col min="1030" max="1030" width="11.5703125" style="148" customWidth="1"/>
    <col min="1031" max="1031" width="9.7109375" style="148" customWidth="1"/>
    <col min="1032" max="1032" width="10" style="148" customWidth="1"/>
    <col min="1033" max="1280" width="9.140625" style="148"/>
    <col min="1281" max="1281" width="6.140625" style="148" customWidth="1"/>
    <col min="1282" max="1282" width="6.85546875" style="148" customWidth="1"/>
    <col min="1283" max="1283" width="6.28515625" style="148" customWidth="1"/>
    <col min="1284" max="1284" width="5.7109375" style="148" customWidth="1"/>
    <col min="1285" max="1285" width="51.42578125" style="148" customWidth="1"/>
    <col min="1286" max="1286" width="11.5703125" style="148" customWidth="1"/>
    <col min="1287" max="1287" width="9.7109375" style="148" customWidth="1"/>
    <col min="1288" max="1288" width="10" style="148" customWidth="1"/>
    <col min="1289" max="1536" width="9.140625" style="148"/>
    <col min="1537" max="1537" width="6.140625" style="148" customWidth="1"/>
    <col min="1538" max="1538" width="6.85546875" style="148" customWidth="1"/>
    <col min="1539" max="1539" width="6.28515625" style="148" customWidth="1"/>
    <col min="1540" max="1540" width="5.7109375" style="148" customWidth="1"/>
    <col min="1541" max="1541" width="51.42578125" style="148" customWidth="1"/>
    <col min="1542" max="1542" width="11.5703125" style="148" customWidth="1"/>
    <col min="1543" max="1543" width="9.7109375" style="148" customWidth="1"/>
    <col min="1544" max="1544" width="10" style="148" customWidth="1"/>
    <col min="1545" max="1792" width="9.140625" style="148"/>
    <col min="1793" max="1793" width="6.140625" style="148" customWidth="1"/>
    <col min="1794" max="1794" width="6.85546875" style="148" customWidth="1"/>
    <col min="1795" max="1795" width="6.28515625" style="148" customWidth="1"/>
    <col min="1796" max="1796" width="5.7109375" style="148" customWidth="1"/>
    <col min="1797" max="1797" width="51.42578125" style="148" customWidth="1"/>
    <col min="1798" max="1798" width="11.5703125" style="148" customWidth="1"/>
    <col min="1799" max="1799" width="9.7109375" style="148" customWidth="1"/>
    <col min="1800" max="1800" width="10" style="148" customWidth="1"/>
    <col min="1801" max="2048" width="9.140625" style="148"/>
    <col min="2049" max="2049" width="6.140625" style="148" customWidth="1"/>
    <col min="2050" max="2050" width="6.85546875" style="148" customWidth="1"/>
    <col min="2051" max="2051" width="6.28515625" style="148" customWidth="1"/>
    <col min="2052" max="2052" width="5.7109375" style="148" customWidth="1"/>
    <col min="2053" max="2053" width="51.42578125" style="148" customWidth="1"/>
    <col min="2054" max="2054" width="11.5703125" style="148" customWidth="1"/>
    <col min="2055" max="2055" width="9.7109375" style="148" customWidth="1"/>
    <col min="2056" max="2056" width="10" style="148" customWidth="1"/>
    <col min="2057" max="2304" width="9.140625" style="148"/>
    <col min="2305" max="2305" width="6.140625" style="148" customWidth="1"/>
    <col min="2306" max="2306" width="6.85546875" style="148" customWidth="1"/>
    <col min="2307" max="2307" width="6.28515625" style="148" customWidth="1"/>
    <col min="2308" max="2308" width="5.7109375" style="148" customWidth="1"/>
    <col min="2309" max="2309" width="51.42578125" style="148" customWidth="1"/>
    <col min="2310" max="2310" width="11.5703125" style="148" customWidth="1"/>
    <col min="2311" max="2311" width="9.7109375" style="148" customWidth="1"/>
    <col min="2312" max="2312" width="10" style="148" customWidth="1"/>
    <col min="2313" max="2560" width="9.140625" style="148"/>
    <col min="2561" max="2561" width="6.140625" style="148" customWidth="1"/>
    <col min="2562" max="2562" width="6.85546875" style="148" customWidth="1"/>
    <col min="2563" max="2563" width="6.28515625" style="148" customWidth="1"/>
    <col min="2564" max="2564" width="5.7109375" style="148" customWidth="1"/>
    <col min="2565" max="2565" width="51.42578125" style="148" customWidth="1"/>
    <col min="2566" max="2566" width="11.5703125" style="148" customWidth="1"/>
    <col min="2567" max="2567" width="9.7109375" style="148" customWidth="1"/>
    <col min="2568" max="2568" width="10" style="148" customWidth="1"/>
    <col min="2569" max="2816" width="9.140625" style="148"/>
    <col min="2817" max="2817" width="6.140625" style="148" customWidth="1"/>
    <col min="2818" max="2818" width="6.85546875" style="148" customWidth="1"/>
    <col min="2819" max="2819" width="6.28515625" style="148" customWidth="1"/>
    <col min="2820" max="2820" width="5.7109375" style="148" customWidth="1"/>
    <col min="2821" max="2821" width="51.42578125" style="148" customWidth="1"/>
    <col min="2822" max="2822" width="11.5703125" style="148" customWidth="1"/>
    <col min="2823" max="2823" width="9.7109375" style="148" customWidth="1"/>
    <col min="2824" max="2824" width="10" style="148" customWidth="1"/>
    <col min="2825" max="3072" width="9.140625" style="148"/>
    <col min="3073" max="3073" width="6.140625" style="148" customWidth="1"/>
    <col min="3074" max="3074" width="6.85546875" style="148" customWidth="1"/>
    <col min="3075" max="3075" width="6.28515625" style="148" customWidth="1"/>
    <col min="3076" max="3076" width="5.7109375" style="148" customWidth="1"/>
    <col min="3077" max="3077" width="51.42578125" style="148" customWidth="1"/>
    <col min="3078" max="3078" width="11.5703125" style="148" customWidth="1"/>
    <col min="3079" max="3079" width="9.7109375" style="148" customWidth="1"/>
    <col min="3080" max="3080" width="10" style="148" customWidth="1"/>
    <col min="3081" max="3328" width="9.140625" style="148"/>
    <col min="3329" max="3329" width="6.140625" style="148" customWidth="1"/>
    <col min="3330" max="3330" width="6.85546875" style="148" customWidth="1"/>
    <col min="3331" max="3331" width="6.28515625" style="148" customWidth="1"/>
    <col min="3332" max="3332" width="5.7109375" style="148" customWidth="1"/>
    <col min="3333" max="3333" width="51.42578125" style="148" customWidth="1"/>
    <col min="3334" max="3334" width="11.5703125" style="148" customWidth="1"/>
    <col min="3335" max="3335" width="9.7109375" style="148" customWidth="1"/>
    <col min="3336" max="3336" width="10" style="148" customWidth="1"/>
    <col min="3337" max="3584" width="9.140625" style="148"/>
    <col min="3585" max="3585" width="6.140625" style="148" customWidth="1"/>
    <col min="3586" max="3586" width="6.85546875" style="148" customWidth="1"/>
    <col min="3587" max="3587" width="6.28515625" style="148" customWidth="1"/>
    <col min="3588" max="3588" width="5.7109375" style="148" customWidth="1"/>
    <col min="3589" max="3589" width="51.42578125" style="148" customWidth="1"/>
    <col min="3590" max="3590" width="11.5703125" style="148" customWidth="1"/>
    <col min="3591" max="3591" width="9.7109375" style="148" customWidth="1"/>
    <col min="3592" max="3592" width="10" style="148" customWidth="1"/>
    <col min="3593" max="3840" width="9.140625" style="148"/>
    <col min="3841" max="3841" width="6.140625" style="148" customWidth="1"/>
    <col min="3842" max="3842" width="6.85546875" style="148" customWidth="1"/>
    <col min="3843" max="3843" width="6.28515625" style="148" customWidth="1"/>
    <col min="3844" max="3844" width="5.7109375" style="148" customWidth="1"/>
    <col min="3845" max="3845" width="51.42578125" style="148" customWidth="1"/>
    <col min="3846" max="3846" width="11.5703125" style="148" customWidth="1"/>
    <col min="3847" max="3847" width="9.7109375" style="148" customWidth="1"/>
    <col min="3848" max="3848" width="10" style="148" customWidth="1"/>
    <col min="3849" max="4096" width="9.140625" style="148"/>
    <col min="4097" max="4097" width="6.140625" style="148" customWidth="1"/>
    <col min="4098" max="4098" width="6.85546875" style="148" customWidth="1"/>
    <col min="4099" max="4099" width="6.28515625" style="148" customWidth="1"/>
    <col min="4100" max="4100" width="5.7109375" style="148" customWidth="1"/>
    <col min="4101" max="4101" width="51.42578125" style="148" customWidth="1"/>
    <col min="4102" max="4102" width="11.5703125" style="148" customWidth="1"/>
    <col min="4103" max="4103" width="9.7109375" style="148" customWidth="1"/>
    <col min="4104" max="4104" width="10" style="148" customWidth="1"/>
    <col min="4105" max="4352" width="9.140625" style="148"/>
    <col min="4353" max="4353" width="6.140625" style="148" customWidth="1"/>
    <col min="4354" max="4354" width="6.85546875" style="148" customWidth="1"/>
    <col min="4355" max="4355" width="6.28515625" style="148" customWidth="1"/>
    <col min="4356" max="4356" width="5.7109375" style="148" customWidth="1"/>
    <col min="4357" max="4357" width="51.42578125" style="148" customWidth="1"/>
    <col min="4358" max="4358" width="11.5703125" style="148" customWidth="1"/>
    <col min="4359" max="4359" width="9.7109375" style="148" customWidth="1"/>
    <col min="4360" max="4360" width="10" style="148" customWidth="1"/>
    <col min="4361" max="4608" width="9.140625" style="148"/>
    <col min="4609" max="4609" width="6.140625" style="148" customWidth="1"/>
    <col min="4610" max="4610" width="6.85546875" style="148" customWidth="1"/>
    <col min="4611" max="4611" width="6.28515625" style="148" customWidth="1"/>
    <col min="4612" max="4612" width="5.7109375" style="148" customWidth="1"/>
    <col min="4613" max="4613" width="51.42578125" style="148" customWidth="1"/>
    <col min="4614" max="4614" width="11.5703125" style="148" customWidth="1"/>
    <col min="4615" max="4615" width="9.7109375" style="148" customWidth="1"/>
    <col min="4616" max="4616" width="10" style="148" customWidth="1"/>
    <col min="4617" max="4864" width="9.140625" style="148"/>
    <col min="4865" max="4865" width="6.140625" style="148" customWidth="1"/>
    <col min="4866" max="4866" width="6.85546875" style="148" customWidth="1"/>
    <col min="4867" max="4867" width="6.28515625" style="148" customWidth="1"/>
    <col min="4868" max="4868" width="5.7109375" style="148" customWidth="1"/>
    <col min="4869" max="4869" width="51.42578125" style="148" customWidth="1"/>
    <col min="4870" max="4870" width="11.5703125" style="148" customWidth="1"/>
    <col min="4871" max="4871" width="9.7109375" style="148" customWidth="1"/>
    <col min="4872" max="4872" width="10" style="148" customWidth="1"/>
    <col min="4873" max="5120" width="9.140625" style="148"/>
    <col min="5121" max="5121" width="6.140625" style="148" customWidth="1"/>
    <col min="5122" max="5122" width="6.85546875" style="148" customWidth="1"/>
    <col min="5123" max="5123" width="6.28515625" style="148" customWidth="1"/>
    <col min="5124" max="5124" width="5.7109375" style="148" customWidth="1"/>
    <col min="5125" max="5125" width="51.42578125" style="148" customWidth="1"/>
    <col min="5126" max="5126" width="11.5703125" style="148" customWidth="1"/>
    <col min="5127" max="5127" width="9.7109375" style="148" customWidth="1"/>
    <col min="5128" max="5128" width="10" style="148" customWidth="1"/>
    <col min="5129" max="5376" width="9.140625" style="148"/>
    <col min="5377" max="5377" width="6.140625" style="148" customWidth="1"/>
    <col min="5378" max="5378" width="6.85546875" style="148" customWidth="1"/>
    <col min="5379" max="5379" width="6.28515625" style="148" customWidth="1"/>
    <col min="5380" max="5380" width="5.7109375" style="148" customWidth="1"/>
    <col min="5381" max="5381" width="51.42578125" style="148" customWidth="1"/>
    <col min="5382" max="5382" width="11.5703125" style="148" customWidth="1"/>
    <col min="5383" max="5383" width="9.7109375" style="148" customWidth="1"/>
    <col min="5384" max="5384" width="10" style="148" customWidth="1"/>
    <col min="5385" max="5632" width="9.140625" style="148"/>
    <col min="5633" max="5633" width="6.140625" style="148" customWidth="1"/>
    <col min="5634" max="5634" width="6.85546875" style="148" customWidth="1"/>
    <col min="5635" max="5635" width="6.28515625" style="148" customWidth="1"/>
    <col min="5636" max="5636" width="5.7109375" style="148" customWidth="1"/>
    <col min="5637" max="5637" width="51.42578125" style="148" customWidth="1"/>
    <col min="5638" max="5638" width="11.5703125" style="148" customWidth="1"/>
    <col min="5639" max="5639" width="9.7109375" style="148" customWidth="1"/>
    <col min="5640" max="5640" width="10" style="148" customWidth="1"/>
    <col min="5641" max="5888" width="9.140625" style="148"/>
    <col min="5889" max="5889" width="6.140625" style="148" customWidth="1"/>
    <col min="5890" max="5890" width="6.85546875" style="148" customWidth="1"/>
    <col min="5891" max="5891" width="6.28515625" style="148" customWidth="1"/>
    <col min="5892" max="5892" width="5.7109375" style="148" customWidth="1"/>
    <col min="5893" max="5893" width="51.42578125" style="148" customWidth="1"/>
    <col min="5894" max="5894" width="11.5703125" style="148" customWidth="1"/>
    <col min="5895" max="5895" width="9.7109375" style="148" customWidth="1"/>
    <col min="5896" max="5896" width="10" style="148" customWidth="1"/>
    <col min="5897" max="6144" width="9.140625" style="148"/>
    <col min="6145" max="6145" width="6.140625" style="148" customWidth="1"/>
    <col min="6146" max="6146" width="6.85546875" style="148" customWidth="1"/>
    <col min="6147" max="6147" width="6.28515625" style="148" customWidth="1"/>
    <col min="6148" max="6148" width="5.7109375" style="148" customWidth="1"/>
    <col min="6149" max="6149" width="51.42578125" style="148" customWidth="1"/>
    <col min="6150" max="6150" width="11.5703125" style="148" customWidth="1"/>
    <col min="6151" max="6151" width="9.7109375" style="148" customWidth="1"/>
    <col min="6152" max="6152" width="10" style="148" customWidth="1"/>
    <col min="6153" max="6400" width="9.140625" style="148"/>
    <col min="6401" max="6401" width="6.140625" style="148" customWidth="1"/>
    <col min="6402" max="6402" width="6.85546875" style="148" customWidth="1"/>
    <col min="6403" max="6403" width="6.28515625" style="148" customWidth="1"/>
    <col min="6404" max="6404" width="5.7109375" style="148" customWidth="1"/>
    <col min="6405" max="6405" width="51.42578125" style="148" customWidth="1"/>
    <col min="6406" max="6406" width="11.5703125" style="148" customWidth="1"/>
    <col min="6407" max="6407" width="9.7109375" style="148" customWidth="1"/>
    <col min="6408" max="6408" width="10" style="148" customWidth="1"/>
    <col min="6409" max="6656" width="9.140625" style="148"/>
    <col min="6657" max="6657" width="6.140625" style="148" customWidth="1"/>
    <col min="6658" max="6658" width="6.85546875" style="148" customWidth="1"/>
    <col min="6659" max="6659" width="6.28515625" style="148" customWidth="1"/>
    <col min="6660" max="6660" width="5.7109375" style="148" customWidth="1"/>
    <col min="6661" max="6661" width="51.42578125" style="148" customWidth="1"/>
    <col min="6662" max="6662" width="11.5703125" style="148" customWidth="1"/>
    <col min="6663" max="6663" width="9.7109375" style="148" customWidth="1"/>
    <col min="6664" max="6664" width="10" style="148" customWidth="1"/>
    <col min="6665" max="6912" width="9.140625" style="148"/>
    <col min="6913" max="6913" width="6.140625" style="148" customWidth="1"/>
    <col min="6914" max="6914" width="6.85546875" style="148" customWidth="1"/>
    <col min="6915" max="6915" width="6.28515625" style="148" customWidth="1"/>
    <col min="6916" max="6916" width="5.7109375" style="148" customWidth="1"/>
    <col min="6917" max="6917" width="51.42578125" style="148" customWidth="1"/>
    <col min="6918" max="6918" width="11.5703125" style="148" customWidth="1"/>
    <col min="6919" max="6919" width="9.7109375" style="148" customWidth="1"/>
    <col min="6920" max="6920" width="10" style="148" customWidth="1"/>
    <col min="6921" max="7168" width="9.140625" style="148"/>
    <col min="7169" max="7169" width="6.140625" style="148" customWidth="1"/>
    <col min="7170" max="7170" width="6.85546875" style="148" customWidth="1"/>
    <col min="7171" max="7171" width="6.28515625" style="148" customWidth="1"/>
    <col min="7172" max="7172" width="5.7109375" style="148" customWidth="1"/>
    <col min="7173" max="7173" width="51.42578125" style="148" customWidth="1"/>
    <col min="7174" max="7174" width="11.5703125" style="148" customWidth="1"/>
    <col min="7175" max="7175" width="9.7109375" style="148" customWidth="1"/>
    <col min="7176" max="7176" width="10" style="148" customWidth="1"/>
    <col min="7177" max="7424" width="9.140625" style="148"/>
    <col min="7425" max="7425" width="6.140625" style="148" customWidth="1"/>
    <col min="7426" max="7426" width="6.85546875" style="148" customWidth="1"/>
    <col min="7427" max="7427" width="6.28515625" style="148" customWidth="1"/>
    <col min="7428" max="7428" width="5.7109375" style="148" customWidth="1"/>
    <col min="7429" max="7429" width="51.42578125" style="148" customWidth="1"/>
    <col min="7430" max="7430" width="11.5703125" style="148" customWidth="1"/>
    <col min="7431" max="7431" width="9.7109375" style="148" customWidth="1"/>
    <col min="7432" max="7432" width="10" style="148" customWidth="1"/>
    <col min="7433" max="7680" width="9.140625" style="148"/>
    <col min="7681" max="7681" width="6.140625" style="148" customWidth="1"/>
    <col min="7682" max="7682" width="6.85546875" style="148" customWidth="1"/>
    <col min="7683" max="7683" width="6.28515625" style="148" customWidth="1"/>
    <col min="7684" max="7684" width="5.7109375" style="148" customWidth="1"/>
    <col min="7685" max="7685" width="51.42578125" style="148" customWidth="1"/>
    <col min="7686" max="7686" width="11.5703125" style="148" customWidth="1"/>
    <col min="7687" max="7687" width="9.7109375" style="148" customWidth="1"/>
    <col min="7688" max="7688" width="10" style="148" customWidth="1"/>
    <col min="7689" max="7936" width="9.140625" style="148"/>
    <col min="7937" max="7937" width="6.140625" style="148" customWidth="1"/>
    <col min="7938" max="7938" width="6.85546875" style="148" customWidth="1"/>
    <col min="7939" max="7939" width="6.28515625" style="148" customWidth="1"/>
    <col min="7940" max="7940" width="5.7109375" style="148" customWidth="1"/>
    <col min="7941" max="7941" width="51.42578125" style="148" customWidth="1"/>
    <col min="7942" max="7942" width="11.5703125" style="148" customWidth="1"/>
    <col min="7943" max="7943" width="9.7109375" style="148" customWidth="1"/>
    <col min="7944" max="7944" width="10" style="148" customWidth="1"/>
    <col min="7945" max="8192" width="9.140625" style="148"/>
    <col min="8193" max="8193" width="6.140625" style="148" customWidth="1"/>
    <col min="8194" max="8194" width="6.85546875" style="148" customWidth="1"/>
    <col min="8195" max="8195" width="6.28515625" style="148" customWidth="1"/>
    <col min="8196" max="8196" width="5.7109375" style="148" customWidth="1"/>
    <col min="8197" max="8197" width="51.42578125" style="148" customWidth="1"/>
    <col min="8198" max="8198" width="11.5703125" style="148" customWidth="1"/>
    <col min="8199" max="8199" width="9.7109375" style="148" customWidth="1"/>
    <col min="8200" max="8200" width="10" style="148" customWidth="1"/>
    <col min="8201" max="8448" width="9.140625" style="148"/>
    <col min="8449" max="8449" width="6.140625" style="148" customWidth="1"/>
    <col min="8450" max="8450" width="6.85546875" style="148" customWidth="1"/>
    <col min="8451" max="8451" width="6.28515625" style="148" customWidth="1"/>
    <col min="8452" max="8452" width="5.7109375" style="148" customWidth="1"/>
    <col min="8453" max="8453" width="51.42578125" style="148" customWidth="1"/>
    <col min="8454" max="8454" width="11.5703125" style="148" customWidth="1"/>
    <col min="8455" max="8455" width="9.7109375" style="148" customWidth="1"/>
    <col min="8456" max="8456" width="10" style="148" customWidth="1"/>
    <col min="8457" max="8704" width="9.140625" style="148"/>
    <col min="8705" max="8705" width="6.140625" style="148" customWidth="1"/>
    <col min="8706" max="8706" width="6.85546875" style="148" customWidth="1"/>
    <col min="8707" max="8707" width="6.28515625" style="148" customWidth="1"/>
    <col min="8708" max="8708" width="5.7109375" style="148" customWidth="1"/>
    <col min="8709" max="8709" width="51.42578125" style="148" customWidth="1"/>
    <col min="8710" max="8710" width="11.5703125" style="148" customWidth="1"/>
    <col min="8711" max="8711" width="9.7109375" style="148" customWidth="1"/>
    <col min="8712" max="8712" width="10" style="148" customWidth="1"/>
    <col min="8713" max="8960" width="9.140625" style="148"/>
    <col min="8961" max="8961" width="6.140625" style="148" customWidth="1"/>
    <col min="8962" max="8962" width="6.85546875" style="148" customWidth="1"/>
    <col min="8963" max="8963" width="6.28515625" style="148" customWidth="1"/>
    <col min="8964" max="8964" width="5.7109375" style="148" customWidth="1"/>
    <col min="8965" max="8965" width="51.42578125" style="148" customWidth="1"/>
    <col min="8966" max="8966" width="11.5703125" style="148" customWidth="1"/>
    <col min="8967" max="8967" width="9.7109375" style="148" customWidth="1"/>
    <col min="8968" max="8968" width="10" style="148" customWidth="1"/>
    <col min="8969" max="9216" width="9.140625" style="148"/>
    <col min="9217" max="9217" width="6.140625" style="148" customWidth="1"/>
    <col min="9218" max="9218" width="6.85546875" style="148" customWidth="1"/>
    <col min="9219" max="9219" width="6.28515625" style="148" customWidth="1"/>
    <col min="9220" max="9220" width="5.7109375" style="148" customWidth="1"/>
    <col min="9221" max="9221" width="51.42578125" style="148" customWidth="1"/>
    <col min="9222" max="9222" width="11.5703125" style="148" customWidth="1"/>
    <col min="9223" max="9223" width="9.7109375" style="148" customWidth="1"/>
    <col min="9224" max="9224" width="10" style="148" customWidth="1"/>
    <col min="9225" max="9472" width="9.140625" style="148"/>
    <col min="9473" max="9473" width="6.140625" style="148" customWidth="1"/>
    <col min="9474" max="9474" width="6.85546875" style="148" customWidth="1"/>
    <col min="9475" max="9475" width="6.28515625" style="148" customWidth="1"/>
    <col min="9476" max="9476" width="5.7109375" style="148" customWidth="1"/>
    <col min="9477" max="9477" width="51.42578125" style="148" customWidth="1"/>
    <col min="9478" max="9478" width="11.5703125" style="148" customWidth="1"/>
    <col min="9479" max="9479" width="9.7109375" style="148" customWidth="1"/>
    <col min="9480" max="9480" width="10" style="148" customWidth="1"/>
    <col min="9481" max="9728" width="9.140625" style="148"/>
    <col min="9729" max="9729" width="6.140625" style="148" customWidth="1"/>
    <col min="9730" max="9730" width="6.85546875" style="148" customWidth="1"/>
    <col min="9731" max="9731" width="6.28515625" style="148" customWidth="1"/>
    <col min="9732" max="9732" width="5.7109375" style="148" customWidth="1"/>
    <col min="9733" max="9733" width="51.42578125" style="148" customWidth="1"/>
    <col min="9734" max="9734" width="11.5703125" style="148" customWidth="1"/>
    <col min="9735" max="9735" width="9.7109375" style="148" customWidth="1"/>
    <col min="9736" max="9736" width="10" style="148" customWidth="1"/>
    <col min="9737" max="9984" width="9.140625" style="148"/>
    <col min="9985" max="9985" width="6.140625" style="148" customWidth="1"/>
    <col min="9986" max="9986" width="6.85546875" style="148" customWidth="1"/>
    <col min="9987" max="9987" width="6.28515625" style="148" customWidth="1"/>
    <col min="9988" max="9988" width="5.7109375" style="148" customWidth="1"/>
    <col min="9989" max="9989" width="51.42578125" style="148" customWidth="1"/>
    <col min="9990" max="9990" width="11.5703125" style="148" customWidth="1"/>
    <col min="9991" max="9991" width="9.7109375" style="148" customWidth="1"/>
    <col min="9992" max="9992" width="10" style="148" customWidth="1"/>
    <col min="9993" max="10240" width="9.140625" style="148"/>
    <col min="10241" max="10241" width="6.140625" style="148" customWidth="1"/>
    <col min="10242" max="10242" width="6.85546875" style="148" customWidth="1"/>
    <col min="10243" max="10243" width="6.28515625" style="148" customWidth="1"/>
    <col min="10244" max="10244" width="5.7109375" style="148" customWidth="1"/>
    <col min="10245" max="10245" width="51.42578125" style="148" customWidth="1"/>
    <col min="10246" max="10246" width="11.5703125" style="148" customWidth="1"/>
    <col min="10247" max="10247" width="9.7109375" style="148" customWidth="1"/>
    <col min="10248" max="10248" width="10" style="148" customWidth="1"/>
    <col min="10249" max="10496" width="9.140625" style="148"/>
    <col min="10497" max="10497" width="6.140625" style="148" customWidth="1"/>
    <col min="10498" max="10498" width="6.85546875" style="148" customWidth="1"/>
    <col min="10499" max="10499" width="6.28515625" style="148" customWidth="1"/>
    <col min="10500" max="10500" width="5.7109375" style="148" customWidth="1"/>
    <col min="10501" max="10501" width="51.42578125" style="148" customWidth="1"/>
    <col min="10502" max="10502" width="11.5703125" style="148" customWidth="1"/>
    <col min="10503" max="10503" width="9.7109375" style="148" customWidth="1"/>
    <col min="10504" max="10504" width="10" style="148" customWidth="1"/>
    <col min="10505" max="10752" width="9.140625" style="148"/>
    <col min="10753" max="10753" width="6.140625" style="148" customWidth="1"/>
    <col min="10754" max="10754" width="6.85546875" style="148" customWidth="1"/>
    <col min="10755" max="10755" width="6.28515625" style="148" customWidth="1"/>
    <col min="10756" max="10756" width="5.7109375" style="148" customWidth="1"/>
    <col min="10757" max="10757" width="51.42578125" style="148" customWidth="1"/>
    <col min="10758" max="10758" width="11.5703125" style="148" customWidth="1"/>
    <col min="10759" max="10759" width="9.7109375" style="148" customWidth="1"/>
    <col min="10760" max="10760" width="10" style="148" customWidth="1"/>
    <col min="10761" max="11008" width="9.140625" style="148"/>
    <col min="11009" max="11009" width="6.140625" style="148" customWidth="1"/>
    <col min="11010" max="11010" width="6.85546875" style="148" customWidth="1"/>
    <col min="11011" max="11011" width="6.28515625" style="148" customWidth="1"/>
    <col min="11012" max="11012" width="5.7109375" style="148" customWidth="1"/>
    <col min="11013" max="11013" width="51.42578125" style="148" customWidth="1"/>
    <col min="11014" max="11014" width="11.5703125" style="148" customWidth="1"/>
    <col min="11015" max="11015" width="9.7109375" style="148" customWidth="1"/>
    <col min="11016" max="11016" width="10" style="148" customWidth="1"/>
    <col min="11017" max="11264" width="9.140625" style="148"/>
    <col min="11265" max="11265" width="6.140625" style="148" customWidth="1"/>
    <col min="11266" max="11266" width="6.85546875" style="148" customWidth="1"/>
    <col min="11267" max="11267" width="6.28515625" style="148" customWidth="1"/>
    <col min="11268" max="11268" width="5.7109375" style="148" customWidth="1"/>
    <col min="11269" max="11269" width="51.42578125" style="148" customWidth="1"/>
    <col min="11270" max="11270" width="11.5703125" style="148" customWidth="1"/>
    <col min="11271" max="11271" width="9.7109375" style="148" customWidth="1"/>
    <col min="11272" max="11272" width="10" style="148" customWidth="1"/>
    <col min="11273" max="11520" width="9.140625" style="148"/>
    <col min="11521" max="11521" width="6.140625" style="148" customWidth="1"/>
    <col min="11522" max="11522" width="6.85546875" style="148" customWidth="1"/>
    <col min="11523" max="11523" width="6.28515625" style="148" customWidth="1"/>
    <col min="11524" max="11524" width="5.7109375" style="148" customWidth="1"/>
    <col min="11525" max="11525" width="51.42578125" style="148" customWidth="1"/>
    <col min="11526" max="11526" width="11.5703125" style="148" customWidth="1"/>
    <col min="11527" max="11527" width="9.7109375" style="148" customWidth="1"/>
    <col min="11528" max="11528" width="10" style="148" customWidth="1"/>
    <col min="11529" max="11776" width="9.140625" style="148"/>
    <col min="11777" max="11777" width="6.140625" style="148" customWidth="1"/>
    <col min="11778" max="11778" width="6.85546875" style="148" customWidth="1"/>
    <col min="11779" max="11779" width="6.28515625" style="148" customWidth="1"/>
    <col min="11780" max="11780" width="5.7109375" style="148" customWidth="1"/>
    <col min="11781" max="11781" width="51.42578125" style="148" customWidth="1"/>
    <col min="11782" max="11782" width="11.5703125" style="148" customWidth="1"/>
    <col min="11783" max="11783" width="9.7109375" style="148" customWidth="1"/>
    <col min="11784" max="11784" width="10" style="148" customWidth="1"/>
    <col min="11785" max="12032" width="9.140625" style="148"/>
    <col min="12033" max="12033" width="6.140625" style="148" customWidth="1"/>
    <col min="12034" max="12034" width="6.85546875" style="148" customWidth="1"/>
    <col min="12035" max="12035" width="6.28515625" style="148" customWidth="1"/>
    <col min="12036" max="12036" width="5.7109375" style="148" customWidth="1"/>
    <col min="12037" max="12037" width="51.42578125" style="148" customWidth="1"/>
    <col min="12038" max="12038" width="11.5703125" style="148" customWidth="1"/>
    <col min="12039" max="12039" width="9.7109375" style="148" customWidth="1"/>
    <col min="12040" max="12040" width="10" style="148" customWidth="1"/>
    <col min="12041" max="12288" width="9.140625" style="148"/>
    <col min="12289" max="12289" width="6.140625" style="148" customWidth="1"/>
    <col min="12290" max="12290" width="6.85546875" style="148" customWidth="1"/>
    <col min="12291" max="12291" width="6.28515625" style="148" customWidth="1"/>
    <col min="12292" max="12292" width="5.7109375" style="148" customWidth="1"/>
    <col min="12293" max="12293" width="51.42578125" style="148" customWidth="1"/>
    <col min="12294" max="12294" width="11.5703125" style="148" customWidth="1"/>
    <col min="12295" max="12295" width="9.7109375" style="148" customWidth="1"/>
    <col min="12296" max="12296" width="10" style="148" customWidth="1"/>
    <col min="12297" max="12544" width="9.140625" style="148"/>
    <col min="12545" max="12545" width="6.140625" style="148" customWidth="1"/>
    <col min="12546" max="12546" width="6.85546875" style="148" customWidth="1"/>
    <col min="12547" max="12547" width="6.28515625" style="148" customWidth="1"/>
    <col min="12548" max="12548" width="5.7109375" style="148" customWidth="1"/>
    <col min="12549" max="12549" width="51.42578125" style="148" customWidth="1"/>
    <col min="12550" max="12550" width="11.5703125" style="148" customWidth="1"/>
    <col min="12551" max="12551" width="9.7109375" style="148" customWidth="1"/>
    <col min="12552" max="12552" width="10" style="148" customWidth="1"/>
    <col min="12553" max="12800" width="9.140625" style="148"/>
    <col min="12801" max="12801" width="6.140625" style="148" customWidth="1"/>
    <col min="12802" max="12802" width="6.85546875" style="148" customWidth="1"/>
    <col min="12803" max="12803" width="6.28515625" style="148" customWidth="1"/>
    <col min="12804" max="12804" width="5.7109375" style="148" customWidth="1"/>
    <col min="12805" max="12805" width="51.42578125" style="148" customWidth="1"/>
    <col min="12806" max="12806" width="11.5703125" style="148" customWidth="1"/>
    <col min="12807" max="12807" width="9.7109375" style="148" customWidth="1"/>
    <col min="12808" max="12808" width="10" style="148" customWidth="1"/>
    <col min="12809" max="13056" width="9.140625" style="148"/>
    <col min="13057" max="13057" width="6.140625" style="148" customWidth="1"/>
    <col min="13058" max="13058" width="6.85546875" style="148" customWidth="1"/>
    <col min="13059" max="13059" width="6.28515625" style="148" customWidth="1"/>
    <col min="13060" max="13060" width="5.7109375" style="148" customWidth="1"/>
    <col min="13061" max="13061" width="51.42578125" style="148" customWidth="1"/>
    <col min="13062" max="13062" width="11.5703125" style="148" customWidth="1"/>
    <col min="13063" max="13063" width="9.7109375" style="148" customWidth="1"/>
    <col min="13064" max="13064" width="10" style="148" customWidth="1"/>
    <col min="13065" max="13312" width="9.140625" style="148"/>
    <col min="13313" max="13313" width="6.140625" style="148" customWidth="1"/>
    <col min="13314" max="13314" width="6.85546875" style="148" customWidth="1"/>
    <col min="13315" max="13315" width="6.28515625" style="148" customWidth="1"/>
    <col min="13316" max="13316" width="5.7109375" style="148" customWidth="1"/>
    <col min="13317" max="13317" width="51.42578125" style="148" customWidth="1"/>
    <col min="13318" max="13318" width="11.5703125" style="148" customWidth="1"/>
    <col min="13319" max="13319" width="9.7109375" style="148" customWidth="1"/>
    <col min="13320" max="13320" width="10" style="148" customWidth="1"/>
    <col min="13321" max="13568" width="9.140625" style="148"/>
    <col min="13569" max="13569" width="6.140625" style="148" customWidth="1"/>
    <col min="13570" max="13570" width="6.85546875" style="148" customWidth="1"/>
    <col min="13571" max="13571" width="6.28515625" style="148" customWidth="1"/>
    <col min="13572" max="13572" width="5.7109375" style="148" customWidth="1"/>
    <col min="13573" max="13573" width="51.42578125" style="148" customWidth="1"/>
    <col min="13574" max="13574" width="11.5703125" style="148" customWidth="1"/>
    <col min="13575" max="13575" width="9.7109375" style="148" customWidth="1"/>
    <col min="13576" max="13576" width="10" style="148" customWidth="1"/>
    <col min="13577" max="13824" width="9.140625" style="148"/>
    <col min="13825" max="13825" width="6.140625" style="148" customWidth="1"/>
    <col min="13826" max="13826" width="6.85546875" style="148" customWidth="1"/>
    <col min="13827" max="13827" width="6.28515625" style="148" customWidth="1"/>
    <col min="13828" max="13828" width="5.7109375" style="148" customWidth="1"/>
    <col min="13829" max="13829" width="51.42578125" style="148" customWidth="1"/>
    <col min="13830" max="13830" width="11.5703125" style="148" customWidth="1"/>
    <col min="13831" max="13831" width="9.7109375" style="148" customWidth="1"/>
    <col min="13832" max="13832" width="10" style="148" customWidth="1"/>
    <col min="13833" max="14080" width="9.140625" style="148"/>
    <col min="14081" max="14081" width="6.140625" style="148" customWidth="1"/>
    <col min="14082" max="14082" width="6.85546875" style="148" customWidth="1"/>
    <col min="14083" max="14083" width="6.28515625" style="148" customWidth="1"/>
    <col min="14084" max="14084" width="5.7109375" style="148" customWidth="1"/>
    <col min="14085" max="14085" width="51.42578125" style="148" customWidth="1"/>
    <col min="14086" max="14086" width="11.5703125" style="148" customWidth="1"/>
    <col min="14087" max="14087" width="9.7109375" style="148" customWidth="1"/>
    <col min="14088" max="14088" width="10" style="148" customWidth="1"/>
    <col min="14089" max="14336" width="9.140625" style="148"/>
    <col min="14337" max="14337" width="6.140625" style="148" customWidth="1"/>
    <col min="14338" max="14338" width="6.85546875" style="148" customWidth="1"/>
    <col min="14339" max="14339" width="6.28515625" style="148" customWidth="1"/>
    <col min="14340" max="14340" width="5.7109375" style="148" customWidth="1"/>
    <col min="14341" max="14341" width="51.42578125" style="148" customWidth="1"/>
    <col min="14342" max="14342" width="11.5703125" style="148" customWidth="1"/>
    <col min="14343" max="14343" width="9.7109375" style="148" customWidth="1"/>
    <col min="14344" max="14344" width="10" style="148" customWidth="1"/>
    <col min="14345" max="14592" width="9.140625" style="148"/>
    <col min="14593" max="14593" width="6.140625" style="148" customWidth="1"/>
    <col min="14594" max="14594" width="6.85546875" style="148" customWidth="1"/>
    <col min="14595" max="14595" width="6.28515625" style="148" customWidth="1"/>
    <col min="14596" max="14596" width="5.7109375" style="148" customWidth="1"/>
    <col min="14597" max="14597" width="51.42578125" style="148" customWidth="1"/>
    <col min="14598" max="14598" width="11.5703125" style="148" customWidth="1"/>
    <col min="14599" max="14599" width="9.7109375" style="148" customWidth="1"/>
    <col min="14600" max="14600" width="10" style="148" customWidth="1"/>
    <col min="14601" max="14848" width="9.140625" style="148"/>
    <col min="14849" max="14849" width="6.140625" style="148" customWidth="1"/>
    <col min="14850" max="14850" width="6.85546875" style="148" customWidth="1"/>
    <col min="14851" max="14851" width="6.28515625" style="148" customWidth="1"/>
    <col min="14852" max="14852" width="5.7109375" style="148" customWidth="1"/>
    <col min="14853" max="14853" width="51.42578125" style="148" customWidth="1"/>
    <col min="14854" max="14854" width="11.5703125" style="148" customWidth="1"/>
    <col min="14855" max="14855" width="9.7109375" style="148" customWidth="1"/>
    <col min="14856" max="14856" width="10" style="148" customWidth="1"/>
    <col min="14857" max="15104" width="9.140625" style="148"/>
    <col min="15105" max="15105" width="6.140625" style="148" customWidth="1"/>
    <col min="15106" max="15106" width="6.85546875" style="148" customWidth="1"/>
    <col min="15107" max="15107" width="6.28515625" style="148" customWidth="1"/>
    <col min="15108" max="15108" width="5.7109375" style="148" customWidth="1"/>
    <col min="15109" max="15109" width="51.42578125" style="148" customWidth="1"/>
    <col min="15110" max="15110" width="11.5703125" style="148" customWidth="1"/>
    <col min="15111" max="15111" width="9.7109375" style="148" customWidth="1"/>
    <col min="15112" max="15112" width="10" style="148" customWidth="1"/>
    <col min="15113" max="15360" width="9.140625" style="148"/>
    <col min="15361" max="15361" width="6.140625" style="148" customWidth="1"/>
    <col min="15362" max="15362" width="6.85546875" style="148" customWidth="1"/>
    <col min="15363" max="15363" width="6.28515625" style="148" customWidth="1"/>
    <col min="15364" max="15364" width="5.7109375" style="148" customWidth="1"/>
    <col min="15365" max="15365" width="51.42578125" style="148" customWidth="1"/>
    <col min="15366" max="15366" width="11.5703125" style="148" customWidth="1"/>
    <col min="15367" max="15367" width="9.7109375" style="148" customWidth="1"/>
    <col min="15368" max="15368" width="10" style="148" customWidth="1"/>
    <col min="15369" max="15616" width="9.140625" style="148"/>
    <col min="15617" max="15617" width="6.140625" style="148" customWidth="1"/>
    <col min="15618" max="15618" width="6.85546875" style="148" customWidth="1"/>
    <col min="15619" max="15619" width="6.28515625" style="148" customWidth="1"/>
    <col min="15620" max="15620" width="5.7109375" style="148" customWidth="1"/>
    <col min="15621" max="15621" width="51.42578125" style="148" customWidth="1"/>
    <col min="15622" max="15622" width="11.5703125" style="148" customWidth="1"/>
    <col min="15623" max="15623" width="9.7109375" style="148" customWidth="1"/>
    <col min="15624" max="15624" width="10" style="148" customWidth="1"/>
    <col min="15625" max="15872" width="9.140625" style="148"/>
    <col min="15873" max="15873" width="6.140625" style="148" customWidth="1"/>
    <col min="15874" max="15874" width="6.85546875" style="148" customWidth="1"/>
    <col min="15875" max="15875" width="6.28515625" style="148" customWidth="1"/>
    <col min="15876" max="15876" width="5.7109375" style="148" customWidth="1"/>
    <col min="15877" max="15877" width="51.42578125" style="148" customWidth="1"/>
    <col min="15878" max="15878" width="11.5703125" style="148" customWidth="1"/>
    <col min="15879" max="15879" width="9.7109375" style="148" customWidth="1"/>
    <col min="15880" max="15880" width="10" style="148" customWidth="1"/>
    <col min="15881" max="16128" width="9.140625" style="148"/>
    <col min="16129" max="16129" width="6.140625" style="148" customWidth="1"/>
    <col min="16130" max="16130" width="6.85546875" style="148" customWidth="1"/>
    <col min="16131" max="16131" width="6.28515625" style="148" customWidth="1"/>
    <col min="16132" max="16132" width="5.7109375" style="148" customWidth="1"/>
    <col min="16133" max="16133" width="51.42578125" style="148" customWidth="1"/>
    <col min="16134" max="16134" width="11.5703125" style="148" customWidth="1"/>
    <col min="16135" max="16135" width="9.7109375" style="148" customWidth="1"/>
    <col min="16136" max="16136" width="10" style="148" customWidth="1"/>
    <col min="16137" max="16384" width="9.140625" style="148"/>
  </cols>
  <sheetData>
    <row r="1" spans="1:8" ht="20.25">
      <c r="A1" s="298" t="s">
        <v>733</v>
      </c>
      <c r="B1" s="298"/>
      <c r="C1" s="298"/>
      <c r="D1" s="298"/>
      <c r="E1" s="298"/>
      <c r="F1" s="298"/>
      <c r="G1" s="298"/>
      <c r="H1" s="298"/>
    </row>
    <row r="2" spans="1:8" ht="36" customHeight="1">
      <c r="A2" s="299" t="s">
        <v>787</v>
      </c>
      <c r="B2" s="299"/>
      <c r="C2" s="299"/>
      <c r="D2" s="299"/>
      <c r="E2" s="299"/>
      <c r="F2" s="299"/>
      <c r="G2" s="299"/>
      <c r="H2" s="299"/>
    </row>
    <row r="3" spans="1:8" ht="8.25" customHeight="1">
      <c r="A3" s="149" t="s">
        <v>734</v>
      </c>
      <c r="B3" s="150"/>
      <c r="C3" s="151"/>
      <c r="D3" s="151"/>
      <c r="E3" s="152"/>
      <c r="F3" s="149"/>
      <c r="G3" s="149"/>
      <c r="H3" s="149"/>
    </row>
    <row r="4" spans="1:8" ht="17.25">
      <c r="A4" s="153"/>
      <c r="B4" s="154"/>
      <c r="C4" s="155"/>
      <c r="D4" s="155"/>
      <c r="E4" s="156"/>
      <c r="F4" s="149"/>
      <c r="G4" s="206" t="s">
        <v>735</v>
      </c>
      <c r="H4" s="206"/>
    </row>
    <row r="5" spans="1:8" s="157" customFormat="1" ht="15.75" customHeight="1">
      <c r="A5" s="264" t="s">
        <v>320</v>
      </c>
      <c r="B5" s="300" t="s">
        <v>736</v>
      </c>
      <c r="C5" s="301" t="s">
        <v>322</v>
      </c>
      <c r="D5" s="301" t="s">
        <v>323</v>
      </c>
      <c r="E5" s="284" t="s">
        <v>737</v>
      </c>
      <c r="F5" s="264" t="s">
        <v>738</v>
      </c>
      <c r="G5" s="302" t="s">
        <v>739</v>
      </c>
      <c r="H5" s="302"/>
    </row>
    <row r="6" spans="1:8" s="158" customFormat="1" ht="48" customHeight="1">
      <c r="A6" s="264"/>
      <c r="B6" s="300"/>
      <c r="C6" s="301"/>
      <c r="D6" s="301"/>
      <c r="E6" s="284"/>
      <c r="F6" s="264"/>
      <c r="G6" s="204" t="s">
        <v>740</v>
      </c>
      <c r="H6" s="204" t="s">
        <v>741</v>
      </c>
    </row>
    <row r="7" spans="1:8" s="160" customFormat="1">
      <c r="A7" s="159">
        <v>1</v>
      </c>
      <c r="B7" s="159">
        <v>2</v>
      </c>
      <c r="C7" s="159">
        <v>3</v>
      </c>
      <c r="D7" s="159">
        <v>4</v>
      </c>
      <c r="E7" s="159">
        <v>5</v>
      </c>
      <c r="F7" s="192">
        <v>6</v>
      </c>
      <c r="G7" s="192">
        <v>7</v>
      </c>
      <c r="H7" s="192">
        <v>8</v>
      </c>
    </row>
    <row r="8" spans="1:8" s="166" customFormat="1" ht="44.25">
      <c r="A8" s="165">
        <v>2000</v>
      </c>
      <c r="B8" s="161" t="s">
        <v>66</v>
      </c>
      <c r="C8" s="162" t="s">
        <v>4</v>
      </c>
      <c r="D8" s="163" t="s">
        <v>4</v>
      </c>
      <c r="E8" s="164" t="s">
        <v>761</v>
      </c>
      <c r="F8" s="214">
        <f>G8+H8</f>
        <v>0</v>
      </c>
      <c r="G8" s="215">
        <f>G9+G107+G149+G205+G387+G437+G487+G561+G671+G767+G853</f>
        <v>0</v>
      </c>
      <c r="H8" s="215">
        <f>H9+H107+H149+H205+H387+H437+H487+H561+H671+H767+H853</f>
        <v>0</v>
      </c>
    </row>
    <row r="9" spans="1:8" s="170" customFormat="1" ht="64.5" customHeight="1">
      <c r="A9" s="167">
        <v>2100</v>
      </c>
      <c r="B9" s="54" t="s">
        <v>67</v>
      </c>
      <c r="C9" s="168">
        <v>0</v>
      </c>
      <c r="D9" s="168">
        <v>0</v>
      </c>
      <c r="E9" s="169" t="s">
        <v>742</v>
      </c>
      <c r="F9" s="212">
        <f t="shared" ref="F9:F98" si="0">G9+H9</f>
        <v>0</v>
      </c>
      <c r="G9" s="213">
        <f>G11+G31+G45+G63+G71+G79+G91+G99</f>
        <v>0</v>
      </c>
      <c r="H9" s="213">
        <f>H11+H31+H45+H63+H71+H79+H91+H99</f>
        <v>0</v>
      </c>
    </row>
    <row r="10" spans="1:8" ht="15.75">
      <c r="A10" s="171"/>
      <c r="B10" s="54"/>
      <c r="C10" s="168"/>
      <c r="D10" s="168"/>
      <c r="E10" s="172" t="s">
        <v>329</v>
      </c>
      <c r="F10" s="205"/>
      <c r="G10" s="208"/>
      <c r="H10" s="208"/>
    </row>
    <row r="11" spans="1:8" s="174" customFormat="1" ht="46.5" customHeight="1">
      <c r="A11" s="171">
        <v>2110</v>
      </c>
      <c r="B11" s="54" t="s">
        <v>67</v>
      </c>
      <c r="C11" s="168">
        <v>1</v>
      </c>
      <c r="D11" s="168">
        <v>0</v>
      </c>
      <c r="E11" s="173" t="s">
        <v>330</v>
      </c>
      <c r="F11" s="205">
        <f t="shared" si="0"/>
        <v>0</v>
      </c>
      <c r="G11" s="211">
        <f>G13+G19+G25</f>
        <v>0</v>
      </c>
      <c r="H11" s="211">
        <f>H13+H19+H25</f>
        <v>0</v>
      </c>
    </row>
    <row r="12" spans="1:8" s="174" customFormat="1" ht="15.75">
      <c r="A12" s="171"/>
      <c r="B12" s="54"/>
      <c r="C12" s="168"/>
      <c r="D12" s="168"/>
      <c r="E12" s="172" t="s">
        <v>234</v>
      </c>
      <c r="F12" s="205"/>
      <c r="G12" s="209"/>
      <c r="H12" s="209"/>
    </row>
    <row r="13" spans="1:8" ht="21" customHeight="1">
      <c r="A13" s="171">
        <v>2111</v>
      </c>
      <c r="B13" s="55" t="s">
        <v>67</v>
      </c>
      <c r="C13" s="175">
        <v>1</v>
      </c>
      <c r="D13" s="175">
        <v>1</v>
      </c>
      <c r="E13" s="172" t="s">
        <v>331</v>
      </c>
      <c r="F13" s="205">
        <f t="shared" si="0"/>
        <v>0</v>
      </c>
      <c r="G13" s="207">
        <f>SUM(G15:G18)</f>
        <v>0</v>
      </c>
      <c r="H13" s="207">
        <f>SUM(H15:H18)</f>
        <v>0</v>
      </c>
    </row>
    <row r="14" spans="1:8" ht="27">
      <c r="A14" s="171"/>
      <c r="B14" s="55"/>
      <c r="C14" s="175"/>
      <c r="D14" s="175"/>
      <c r="E14" s="172" t="s">
        <v>743</v>
      </c>
      <c r="F14" s="205"/>
      <c r="G14" s="208"/>
      <c r="H14" s="208"/>
    </row>
    <row r="15" spans="1:8" ht="15.75">
      <c r="A15" s="171"/>
      <c r="B15" s="55"/>
      <c r="C15" s="175"/>
      <c r="D15" s="175"/>
      <c r="E15" s="172" t="s">
        <v>744</v>
      </c>
      <c r="F15" s="205">
        <f t="shared" si="0"/>
        <v>0</v>
      </c>
      <c r="G15" s="208"/>
      <c r="H15" s="208"/>
    </row>
    <row r="16" spans="1:8" ht="15.75">
      <c r="A16" s="171"/>
      <c r="B16" s="55"/>
      <c r="C16" s="175"/>
      <c r="D16" s="175"/>
      <c r="E16" s="172"/>
      <c r="F16" s="205">
        <f t="shared" si="0"/>
        <v>0</v>
      </c>
      <c r="G16" s="208"/>
      <c r="H16" s="208"/>
    </row>
    <row r="17" spans="1:8" ht="15.75">
      <c r="A17" s="171"/>
      <c r="B17" s="55"/>
      <c r="C17" s="175"/>
      <c r="D17" s="175"/>
      <c r="E17" s="172"/>
      <c r="F17" s="205">
        <f t="shared" si="0"/>
        <v>0</v>
      </c>
      <c r="G17" s="208"/>
      <c r="H17" s="208"/>
    </row>
    <row r="18" spans="1:8" ht="15.75">
      <c r="A18" s="171"/>
      <c r="B18" s="55"/>
      <c r="C18" s="175"/>
      <c r="D18" s="175"/>
      <c r="E18" s="172" t="s">
        <v>744</v>
      </c>
      <c r="F18" s="205">
        <f t="shared" si="0"/>
        <v>0</v>
      </c>
      <c r="G18" s="208"/>
      <c r="H18" s="208"/>
    </row>
    <row r="19" spans="1:8">
      <c r="A19" s="171">
        <v>2112</v>
      </c>
      <c r="B19" s="55" t="s">
        <v>67</v>
      </c>
      <c r="C19" s="175">
        <v>1</v>
      </c>
      <c r="D19" s="175">
        <v>2</v>
      </c>
      <c r="E19" s="172" t="s">
        <v>332</v>
      </c>
      <c r="F19" s="205">
        <f t="shared" si="0"/>
        <v>0</v>
      </c>
      <c r="G19" s="207">
        <f>SUM(G21:G24)</f>
        <v>0</v>
      </c>
      <c r="H19" s="207">
        <f>SUM(H21:H24)</f>
        <v>0</v>
      </c>
    </row>
    <row r="20" spans="1:8" ht="27">
      <c r="A20" s="171"/>
      <c r="B20" s="55"/>
      <c r="C20" s="175"/>
      <c r="D20" s="175"/>
      <c r="E20" s="172" t="s">
        <v>743</v>
      </c>
      <c r="F20" s="205"/>
      <c r="G20" s="208"/>
      <c r="H20" s="208"/>
    </row>
    <row r="21" spans="1:8" ht="15.75">
      <c r="A21" s="171"/>
      <c r="B21" s="55"/>
      <c r="C21" s="175"/>
      <c r="D21" s="175"/>
      <c r="E21" s="172" t="s">
        <v>744</v>
      </c>
      <c r="F21" s="205">
        <f t="shared" si="0"/>
        <v>0</v>
      </c>
      <c r="G21" s="208"/>
      <c r="H21" s="208"/>
    </row>
    <row r="22" spans="1:8" ht="15.75">
      <c r="A22" s="171"/>
      <c r="B22" s="55"/>
      <c r="C22" s="175"/>
      <c r="D22" s="175"/>
      <c r="E22" s="172"/>
      <c r="F22" s="205">
        <f t="shared" si="0"/>
        <v>0</v>
      </c>
      <c r="G22" s="208"/>
      <c r="H22" s="208"/>
    </row>
    <row r="23" spans="1:8" ht="15.75">
      <c r="A23" s="171"/>
      <c r="B23" s="55"/>
      <c r="C23" s="175"/>
      <c r="D23" s="175"/>
      <c r="E23" s="172"/>
      <c r="F23" s="205">
        <f t="shared" si="0"/>
        <v>0</v>
      </c>
      <c r="G23" s="208"/>
      <c r="H23" s="208"/>
    </row>
    <row r="24" spans="1:8" ht="15.75">
      <c r="A24" s="171"/>
      <c r="B24" s="55"/>
      <c r="C24" s="175"/>
      <c r="D24" s="175"/>
      <c r="E24" s="172" t="s">
        <v>744</v>
      </c>
      <c r="F24" s="205">
        <f t="shared" si="0"/>
        <v>0</v>
      </c>
      <c r="G24" s="208"/>
      <c r="H24" s="208"/>
    </row>
    <row r="25" spans="1:8">
      <c r="A25" s="171">
        <v>2113</v>
      </c>
      <c r="B25" s="55" t="s">
        <v>67</v>
      </c>
      <c r="C25" s="175">
        <v>1</v>
      </c>
      <c r="D25" s="175">
        <v>3</v>
      </c>
      <c r="E25" s="172" t="s">
        <v>333</v>
      </c>
      <c r="F25" s="205">
        <f t="shared" si="0"/>
        <v>0</v>
      </c>
      <c r="G25" s="207">
        <f>SUM(G27:G30)</f>
        <v>0</v>
      </c>
      <c r="H25" s="207">
        <f>SUM(H27:H30)</f>
        <v>0</v>
      </c>
    </row>
    <row r="26" spans="1:8" ht="27">
      <c r="A26" s="171"/>
      <c r="B26" s="55"/>
      <c r="C26" s="175"/>
      <c r="D26" s="175"/>
      <c r="E26" s="172" t="s">
        <v>743</v>
      </c>
      <c r="F26" s="205"/>
      <c r="G26" s="208"/>
      <c r="H26" s="208"/>
    </row>
    <row r="27" spans="1:8" ht="15.75">
      <c r="A27" s="171"/>
      <c r="B27" s="55"/>
      <c r="C27" s="175"/>
      <c r="D27" s="175"/>
      <c r="E27" s="172" t="s">
        <v>744</v>
      </c>
      <c r="F27" s="205">
        <f t="shared" si="0"/>
        <v>0</v>
      </c>
      <c r="G27" s="208"/>
      <c r="H27" s="208"/>
    </row>
    <row r="28" spans="1:8" ht="15.75">
      <c r="A28" s="171"/>
      <c r="B28" s="55"/>
      <c r="C28" s="175"/>
      <c r="D28" s="175"/>
      <c r="E28" s="172"/>
      <c r="F28" s="205">
        <f t="shared" si="0"/>
        <v>0</v>
      </c>
      <c r="G28" s="208"/>
      <c r="H28" s="208"/>
    </row>
    <row r="29" spans="1:8" ht="15.75">
      <c r="A29" s="171"/>
      <c r="B29" s="55"/>
      <c r="C29" s="175"/>
      <c r="D29" s="175"/>
      <c r="E29" s="172"/>
      <c r="F29" s="205">
        <f t="shared" si="0"/>
        <v>0</v>
      </c>
      <c r="G29" s="208"/>
      <c r="H29" s="208"/>
    </row>
    <row r="30" spans="1:8" ht="15.75">
      <c r="A30" s="171"/>
      <c r="B30" s="55"/>
      <c r="C30" s="175"/>
      <c r="D30" s="175"/>
      <c r="E30" s="172" t="s">
        <v>744</v>
      </c>
      <c r="F30" s="205">
        <f t="shared" si="0"/>
        <v>0</v>
      </c>
      <c r="G30" s="208"/>
      <c r="H30" s="208"/>
    </row>
    <row r="31" spans="1:8" ht="21" customHeight="1">
      <c r="A31" s="171">
        <v>2120</v>
      </c>
      <c r="B31" s="54" t="s">
        <v>67</v>
      </c>
      <c r="C31" s="168">
        <v>2</v>
      </c>
      <c r="D31" s="168">
        <v>0</v>
      </c>
      <c r="E31" s="173" t="s">
        <v>334</v>
      </c>
      <c r="F31" s="205">
        <f t="shared" si="0"/>
        <v>0</v>
      </c>
      <c r="G31" s="207">
        <f>G33+G39</f>
        <v>0</v>
      </c>
      <c r="H31" s="207">
        <f>H33+H39</f>
        <v>0</v>
      </c>
    </row>
    <row r="32" spans="1:8" s="174" customFormat="1" ht="15.75">
      <c r="A32" s="171"/>
      <c r="B32" s="54"/>
      <c r="C32" s="168"/>
      <c r="D32" s="168"/>
      <c r="E32" s="172" t="s">
        <v>234</v>
      </c>
      <c r="F32" s="205"/>
      <c r="G32" s="209"/>
      <c r="H32" s="209"/>
    </row>
    <row r="33" spans="1:8" ht="16.5" customHeight="1">
      <c r="A33" s="171">
        <v>2121</v>
      </c>
      <c r="B33" s="55" t="s">
        <v>67</v>
      </c>
      <c r="C33" s="175">
        <v>2</v>
      </c>
      <c r="D33" s="175">
        <v>1</v>
      </c>
      <c r="E33" s="176" t="s">
        <v>335</v>
      </c>
      <c r="F33" s="205">
        <f t="shared" si="0"/>
        <v>0</v>
      </c>
      <c r="G33" s="207">
        <f>SUM(G35:G38)</f>
        <v>0</v>
      </c>
      <c r="H33" s="207">
        <f>SUM(H35:H38)</f>
        <v>0</v>
      </c>
    </row>
    <row r="34" spans="1:8" ht="27">
      <c r="A34" s="171"/>
      <c r="B34" s="55"/>
      <c r="C34" s="175"/>
      <c r="D34" s="175"/>
      <c r="E34" s="172" t="s">
        <v>743</v>
      </c>
      <c r="F34" s="205"/>
      <c r="G34" s="208"/>
      <c r="H34" s="208"/>
    </row>
    <row r="35" spans="1:8" ht="15.75">
      <c r="A35" s="171"/>
      <c r="B35" s="55"/>
      <c r="C35" s="175"/>
      <c r="D35" s="175"/>
      <c r="E35" s="172" t="s">
        <v>744</v>
      </c>
      <c r="F35" s="205">
        <f t="shared" si="0"/>
        <v>0</v>
      </c>
      <c r="G35" s="208"/>
      <c r="H35" s="208"/>
    </row>
    <row r="36" spans="1:8" ht="15.75">
      <c r="A36" s="171"/>
      <c r="B36" s="55"/>
      <c r="C36" s="175"/>
      <c r="D36" s="175"/>
      <c r="E36" s="172"/>
      <c r="F36" s="205">
        <f t="shared" si="0"/>
        <v>0</v>
      </c>
      <c r="G36" s="208"/>
      <c r="H36" s="208"/>
    </row>
    <row r="37" spans="1:8" ht="15.75">
      <c r="A37" s="171"/>
      <c r="B37" s="55"/>
      <c r="C37" s="175"/>
      <c r="D37" s="175"/>
      <c r="E37" s="172"/>
      <c r="F37" s="205">
        <f t="shared" si="0"/>
        <v>0</v>
      </c>
      <c r="G37" s="208"/>
      <c r="H37" s="208"/>
    </row>
    <row r="38" spans="1:8" ht="15.75">
      <c r="A38" s="171"/>
      <c r="B38" s="55"/>
      <c r="C38" s="175"/>
      <c r="D38" s="175"/>
      <c r="E38" s="172" t="s">
        <v>744</v>
      </c>
      <c r="F38" s="205">
        <f t="shared" si="0"/>
        <v>0</v>
      </c>
      <c r="G38" s="208"/>
      <c r="H38" s="208"/>
    </row>
    <row r="39" spans="1:8" ht="27">
      <c r="A39" s="171">
        <v>2122</v>
      </c>
      <c r="B39" s="55" t="s">
        <v>67</v>
      </c>
      <c r="C39" s="175">
        <v>2</v>
      </c>
      <c r="D39" s="175">
        <v>2</v>
      </c>
      <c r="E39" s="172" t="s">
        <v>336</v>
      </c>
      <c r="F39" s="205">
        <f t="shared" si="0"/>
        <v>0</v>
      </c>
      <c r="G39" s="207">
        <f>SUM(G41:G44)</f>
        <v>0</v>
      </c>
      <c r="H39" s="207">
        <f>SUM(H41:H44)</f>
        <v>0</v>
      </c>
    </row>
    <row r="40" spans="1:8" ht="27">
      <c r="A40" s="171"/>
      <c r="B40" s="55"/>
      <c r="C40" s="175"/>
      <c r="D40" s="175"/>
      <c r="E40" s="172" t="s">
        <v>743</v>
      </c>
      <c r="F40" s="205"/>
      <c r="G40" s="208"/>
      <c r="H40" s="208"/>
    </row>
    <row r="41" spans="1:8" ht="15.75">
      <c r="A41" s="171"/>
      <c r="B41" s="55"/>
      <c r="C41" s="175"/>
      <c r="D41" s="175"/>
      <c r="E41" s="172" t="s">
        <v>744</v>
      </c>
      <c r="F41" s="205">
        <f t="shared" si="0"/>
        <v>0</v>
      </c>
      <c r="G41" s="208"/>
      <c r="H41" s="208"/>
    </row>
    <row r="42" spans="1:8" ht="15.75">
      <c r="A42" s="171"/>
      <c r="B42" s="55"/>
      <c r="C42" s="175"/>
      <c r="D42" s="175"/>
      <c r="E42" s="172"/>
      <c r="F42" s="205">
        <f t="shared" si="0"/>
        <v>0</v>
      </c>
      <c r="G42" s="208"/>
      <c r="H42" s="208"/>
    </row>
    <row r="43" spans="1:8" ht="15.75">
      <c r="A43" s="171"/>
      <c r="B43" s="55"/>
      <c r="C43" s="175"/>
      <c r="D43" s="175"/>
      <c r="E43" s="172"/>
      <c r="F43" s="205">
        <f t="shared" si="0"/>
        <v>0</v>
      </c>
      <c r="G43" s="208"/>
      <c r="H43" s="208"/>
    </row>
    <row r="44" spans="1:8" ht="15.75">
      <c r="A44" s="171"/>
      <c r="B44" s="55"/>
      <c r="C44" s="175"/>
      <c r="D44" s="175"/>
      <c r="E44" s="172" t="s">
        <v>744</v>
      </c>
      <c r="F44" s="205">
        <f t="shared" si="0"/>
        <v>0</v>
      </c>
      <c r="G44" s="208"/>
      <c r="H44" s="208"/>
    </row>
    <row r="45" spans="1:8" ht="20.25" customHeight="1">
      <c r="A45" s="171">
        <v>2130</v>
      </c>
      <c r="B45" s="54" t="s">
        <v>67</v>
      </c>
      <c r="C45" s="168">
        <v>3</v>
      </c>
      <c r="D45" s="168">
        <v>0</v>
      </c>
      <c r="E45" s="173" t="s">
        <v>337</v>
      </c>
      <c r="F45" s="205">
        <f t="shared" si="0"/>
        <v>0</v>
      </c>
      <c r="G45" s="207">
        <f>G47+G51+G57</f>
        <v>0</v>
      </c>
      <c r="H45" s="207">
        <f>H47+H51+H57</f>
        <v>0</v>
      </c>
    </row>
    <row r="46" spans="1:8" s="174" customFormat="1" ht="15.75">
      <c r="A46" s="171"/>
      <c r="B46" s="54"/>
      <c r="C46" s="168"/>
      <c r="D46" s="168"/>
      <c r="E46" s="172" t="s">
        <v>234</v>
      </c>
      <c r="F46" s="205">
        <f t="shared" si="0"/>
        <v>0</v>
      </c>
      <c r="G46" s="209"/>
      <c r="H46" s="209"/>
    </row>
    <row r="47" spans="1:8" ht="27">
      <c r="A47" s="171">
        <v>2131</v>
      </c>
      <c r="B47" s="55" t="s">
        <v>67</v>
      </c>
      <c r="C47" s="175">
        <v>3</v>
      </c>
      <c r="D47" s="175">
        <v>1</v>
      </c>
      <c r="E47" s="172" t="s">
        <v>338</v>
      </c>
      <c r="F47" s="205">
        <f t="shared" si="0"/>
        <v>0</v>
      </c>
      <c r="G47" s="207">
        <f>SUM(G49:G52)</f>
        <v>0</v>
      </c>
      <c r="H47" s="207">
        <f>SUM(H49:H52)</f>
        <v>0</v>
      </c>
    </row>
    <row r="48" spans="1:8" ht="27">
      <c r="A48" s="171"/>
      <c r="B48" s="55"/>
      <c r="C48" s="175"/>
      <c r="D48" s="175"/>
      <c r="E48" s="172" t="s">
        <v>743</v>
      </c>
      <c r="F48" s="205"/>
      <c r="G48" s="208"/>
      <c r="H48" s="208"/>
    </row>
    <row r="49" spans="1:8" ht="15.75">
      <c r="A49" s="171"/>
      <c r="B49" s="55"/>
      <c r="C49" s="175"/>
      <c r="D49" s="175"/>
      <c r="E49" s="172" t="s">
        <v>744</v>
      </c>
      <c r="F49" s="205">
        <f t="shared" si="0"/>
        <v>0</v>
      </c>
      <c r="G49" s="208"/>
      <c r="H49" s="208"/>
    </row>
    <row r="50" spans="1:8" ht="15.75">
      <c r="A50" s="171"/>
      <c r="B50" s="55"/>
      <c r="C50" s="175"/>
      <c r="D50" s="175"/>
      <c r="E50" s="172" t="s">
        <v>744</v>
      </c>
      <c r="F50" s="205">
        <f t="shared" si="0"/>
        <v>0</v>
      </c>
      <c r="G50" s="208"/>
      <c r="H50" s="208"/>
    </row>
    <row r="51" spans="1:8" ht="14.25" customHeight="1">
      <c r="A51" s="171">
        <v>2132</v>
      </c>
      <c r="B51" s="55" t="s">
        <v>67</v>
      </c>
      <c r="C51" s="175">
        <v>3</v>
      </c>
      <c r="D51" s="175">
        <v>2</v>
      </c>
      <c r="E51" s="172" t="s">
        <v>339</v>
      </c>
      <c r="F51" s="205">
        <f t="shared" si="0"/>
        <v>0</v>
      </c>
      <c r="G51" s="207">
        <f>SUM(G53:G56)</f>
        <v>0</v>
      </c>
      <c r="H51" s="207">
        <f>SUM(H53:H56)</f>
        <v>0</v>
      </c>
    </row>
    <row r="52" spans="1:8" ht="27">
      <c r="A52" s="171"/>
      <c r="B52" s="55"/>
      <c r="C52" s="175"/>
      <c r="D52" s="175"/>
      <c r="E52" s="172" t="s">
        <v>743</v>
      </c>
      <c r="F52" s="205">
        <f t="shared" si="0"/>
        <v>0</v>
      </c>
      <c r="G52" s="208"/>
      <c r="H52" s="208"/>
    </row>
    <row r="53" spans="1:8" ht="15.75">
      <c r="A53" s="171"/>
      <c r="B53" s="55"/>
      <c r="C53" s="175"/>
      <c r="D53" s="175"/>
      <c r="E53" s="172" t="s">
        <v>744</v>
      </c>
      <c r="F53" s="205">
        <f t="shared" si="0"/>
        <v>0</v>
      </c>
      <c r="G53" s="208"/>
      <c r="H53" s="208"/>
    </row>
    <row r="54" spans="1:8" ht="15.75">
      <c r="A54" s="171"/>
      <c r="B54" s="55"/>
      <c r="C54" s="175"/>
      <c r="D54" s="175"/>
      <c r="E54" s="172"/>
      <c r="F54" s="205">
        <f t="shared" si="0"/>
        <v>0</v>
      </c>
      <c r="G54" s="208"/>
      <c r="H54" s="208"/>
    </row>
    <row r="55" spans="1:8" ht="15.75">
      <c r="A55" s="171"/>
      <c r="B55" s="55"/>
      <c r="C55" s="175"/>
      <c r="D55" s="175"/>
      <c r="E55" s="172"/>
      <c r="F55" s="205">
        <f t="shared" si="0"/>
        <v>0</v>
      </c>
      <c r="G55" s="208"/>
      <c r="H55" s="208"/>
    </row>
    <row r="56" spans="1:8" ht="15.75">
      <c r="A56" s="171"/>
      <c r="B56" s="55"/>
      <c r="C56" s="175"/>
      <c r="D56" s="175"/>
      <c r="E56" s="172" t="s">
        <v>744</v>
      </c>
      <c r="F56" s="205">
        <f t="shared" si="0"/>
        <v>0</v>
      </c>
      <c r="G56" s="208"/>
      <c r="H56" s="208"/>
    </row>
    <row r="57" spans="1:8">
      <c r="A57" s="171">
        <v>2133</v>
      </c>
      <c r="B57" s="55" t="s">
        <v>67</v>
      </c>
      <c r="C57" s="175">
        <v>3</v>
      </c>
      <c r="D57" s="175">
        <v>3</v>
      </c>
      <c r="E57" s="172" t="s">
        <v>340</v>
      </c>
      <c r="F57" s="205">
        <f t="shared" si="0"/>
        <v>0</v>
      </c>
      <c r="G57" s="207">
        <f>SUM(G59:G62)</f>
        <v>0</v>
      </c>
      <c r="H57" s="207">
        <f>SUM(H59:H62)</f>
        <v>0</v>
      </c>
    </row>
    <row r="58" spans="1:8" ht="27">
      <c r="A58" s="171"/>
      <c r="B58" s="55"/>
      <c r="C58" s="175"/>
      <c r="D58" s="175"/>
      <c r="E58" s="172" t="s">
        <v>743</v>
      </c>
      <c r="F58" s="205"/>
      <c r="G58" s="208"/>
      <c r="H58" s="208"/>
    </row>
    <row r="59" spans="1:8" ht="15.75">
      <c r="A59" s="171"/>
      <c r="B59" s="55"/>
      <c r="C59" s="175"/>
      <c r="D59" s="175"/>
      <c r="E59" s="172" t="s">
        <v>744</v>
      </c>
      <c r="F59" s="205">
        <f t="shared" si="0"/>
        <v>0</v>
      </c>
      <c r="G59" s="208"/>
      <c r="H59" s="208"/>
    </row>
    <row r="60" spans="1:8" ht="15.75">
      <c r="A60" s="171"/>
      <c r="B60" s="55"/>
      <c r="C60" s="175"/>
      <c r="D60" s="175"/>
      <c r="E60" s="172"/>
      <c r="F60" s="205">
        <f t="shared" si="0"/>
        <v>0</v>
      </c>
      <c r="G60" s="208"/>
      <c r="H60" s="208"/>
    </row>
    <row r="61" spans="1:8" ht="15.75">
      <c r="A61" s="171"/>
      <c r="B61" s="55"/>
      <c r="C61" s="175"/>
      <c r="D61" s="175"/>
      <c r="E61" s="172"/>
      <c r="F61" s="205">
        <f t="shared" si="0"/>
        <v>0</v>
      </c>
      <c r="G61" s="208"/>
      <c r="H61" s="208"/>
    </row>
    <row r="62" spans="1:8" ht="15.75">
      <c r="A62" s="171"/>
      <c r="B62" s="55"/>
      <c r="C62" s="175"/>
      <c r="D62" s="175"/>
      <c r="E62" s="172" t="s">
        <v>744</v>
      </c>
      <c r="F62" s="205">
        <f t="shared" si="0"/>
        <v>0</v>
      </c>
      <c r="G62" s="208"/>
      <c r="H62" s="208"/>
    </row>
    <row r="63" spans="1:8" ht="21" customHeight="1">
      <c r="A63" s="171">
        <v>2140</v>
      </c>
      <c r="B63" s="54" t="s">
        <v>67</v>
      </c>
      <c r="C63" s="168">
        <v>4</v>
      </c>
      <c r="D63" s="168">
        <v>0</v>
      </c>
      <c r="E63" s="173" t="s">
        <v>341</v>
      </c>
      <c r="F63" s="205">
        <f t="shared" si="0"/>
        <v>0</v>
      </c>
      <c r="G63" s="207">
        <f>G65</f>
        <v>0</v>
      </c>
      <c r="H63" s="207">
        <f>H65</f>
        <v>0</v>
      </c>
    </row>
    <row r="64" spans="1:8" s="174" customFormat="1" ht="15.75">
      <c r="A64" s="171"/>
      <c r="B64" s="54"/>
      <c r="C64" s="168"/>
      <c r="D64" s="168"/>
      <c r="E64" s="172" t="s">
        <v>234</v>
      </c>
      <c r="F64" s="205"/>
      <c r="G64" s="209"/>
      <c r="H64" s="209"/>
    </row>
    <row r="65" spans="1:8">
      <c r="A65" s="171">
        <v>2141</v>
      </c>
      <c r="B65" s="55" t="s">
        <v>67</v>
      </c>
      <c r="C65" s="175">
        <v>4</v>
      </c>
      <c r="D65" s="175">
        <v>1</v>
      </c>
      <c r="E65" s="172" t="s">
        <v>342</v>
      </c>
      <c r="F65" s="205">
        <f t="shared" si="0"/>
        <v>0</v>
      </c>
      <c r="G65" s="207">
        <f>SUM(G67:G70)</f>
        <v>0</v>
      </c>
      <c r="H65" s="207">
        <f>SUM(H67:H70)</f>
        <v>0</v>
      </c>
    </row>
    <row r="66" spans="1:8" ht="27">
      <c r="A66" s="171"/>
      <c r="B66" s="55"/>
      <c r="C66" s="175"/>
      <c r="D66" s="175"/>
      <c r="E66" s="172" t="s">
        <v>743</v>
      </c>
      <c r="F66" s="205">
        <f t="shared" si="0"/>
        <v>0</v>
      </c>
      <c r="G66" s="208"/>
      <c r="H66" s="208"/>
    </row>
    <row r="67" spans="1:8" ht="15.75">
      <c r="A67" s="171"/>
      <c r="B67" s="55"/>
      <c r="C67" s="175"/>
      <c r="D67" s="175"/>
      <c r="E67" s="172" t="s">
        <v>744</v>
      </c>
      <c r="F67" s="205">
        <f t="shared" si="0"/>
        <v>0</v>
      </c>
      <c r="G67" s="208"/>
      <c r="H67" s="208"/>
    </row>
    <row r="68" spans="1:8" ht="15.75">
      <c r="A68" s="171"/>
      <c r="B68" s="55"/>
      <c r="C68" s="175"/>
      <c r="D68" s="175"/>
      <c r="E68" s="172"/>
      <c r="F68" s="205">
        <f t="shared" si="0"/>
        <v>0</v>
      </c>
      <c r="G68" s="208"/>
      <c r="H68" s="208"/>
    </row>
    <row r="69" spans="1:8" ht="15.75">
      <c r="A69" s="171"/>
      <c r="B69" s="55"/>
      <c r="C69" s="175"/>
      <c r="D69" s="175"/>
      <c r="E69" s="172"/>
      <c r="F69" s="205">
        <f t="shared" si="0"/>
        <v>0</v>
      </c>
      <c r="G69" s="208"/>
      <c r="H69" s="208"/>
    </row>
    <row r="70" spans="1:8" ht="15.75">
      <c r="A70" s="171"/>
      <c r="B70" s="55"/>
      <c r="C70" s="175"/>
      <c r="D70" s="175"/>
      <c r="E70" s="172" t="s">
        <v>744</v>
      </c>
      <c r="F70" s="205">
        <f t="shared" si="0"/>
        <v>0</v>
      </c>
      <c r="G70" s="208"/>
      <c r="H70" s="208"/>
    </row>
    <row r="71" spans="1:8" ht="31.5" customHeight="1">
      <c r="A71" s="171">
        <v>2150</v>
      </c>
      <c r="B71" s="54" t="s">
        <v>67</v>
      </c>
      <c r="C71" s="168">
        <v>5</v>
      </c>
      <c r="D71" s="168">
        <v>0</v>
      </c>
      <c r="E71" s="173" t="s">
        <v>343</v>
      </c>
      <c r="F71" s="205">
        <f t="shared" si="0"/>
        <v>0</v>
      </c>
      <c r="G71" s="207">
        <f>G73</f>
        <v>0</v>
      </c>
      <c r="H71" s="207">
        <f>H73</f>
        <v>0</v>
      </c>
    </row>
    <row r="72" spans="1:8" s="174" customFormat="1" ht="10.5" customHeight="1">
      <c r="A72" s="171"/>
      <c r="B72" s="54"/>
      <c r="C72" s="168"/>
      <c r="D72" s="168"/>
      <c r="E72" s="172" t="s">
        <v>234</v>
      </c>
      <c r="F72" s="205">
        <f t="shared" si="0"/>
        <v>0</v>
      </c>
      <c r="G72" s="209"/>
      <c r="H72" s="209"/>
    </row>
    <row r="73" spans="1:8" ht="27">
      <c r="A73" s="171">
        <v>2151</v>
      </c>
      <c r="B73" s="55" t="s">
        <v>67</v>
      </c>
      <c r="C73" s="175">
        <v>5</v>
      </c>
      <c r="D73" s="175">
        <v>1</v>
      </c>
      <c r="E73" s="172" t="s">
        <v>344</v>
      </c>
      <c r="F73" s="205">
        <f t="shared" si="0"/>
        <v>0</v>
      </c>
      <c r="G73" s="207">
        <f>SUM(G75:G78)</f>
        <v>0</v>
      </c>
      <c r="H73" s="207">
        <f>SUM(H75:H78)</f>
        <v>0</v>
      </c>
    </row>
    <row r="74" spans="1:8" ht="27">
      <c r="A74" s="171"/>
      <c r="B74" s="55"/>
      <c r="C74" s="175"/>
      <c r="D74" s="175"/>
      <c r="E74" s="172" t="s">
        <v>743</v>
      </c>
      <c r="F74" s="205">
        <f t="shared" si="0"/>
        <v>0</v>
      </c>
      <c r="G74" s="208"/>
      <c r="H74" s="208"/>
    </row>
    <row r="75" spans="1:8" ht="15.75">
      <c r="A75" s="171"/>
      <c r="B75" s="55"/>
      <c r="C75" s="175"/>
      <c r="D75" s="175"/>
      <c r="E75" s="172" t="s">
        <v>744</v>
      </c>
      <c r="F75" s="205">
        <f t="shared" si="0"/>
        <v>0</v>
      </c>
      <c r="G75" s="208"/>
      <c r="H75" s="208"/>
    </row>
    <row r="76" spans="1:8" ht="15.75">
      <c r="A76" s="171"/>
      <c r="B76" s="55"/>
      <c r="C76" s="175"/>
      <c r="D76" s="175"/>
      <c r="E76" s="172"/>
      <c r="F76" s="205">
        <f t="shared" si="0"/>
        <v>0</v>
      </c>
      <c r="G76" s="208"/>
      <c r="H76" s="208"/>
    </row>
    <row r="77" spans="1:8" ht="15.75">
      <c r="A77" s="171"/>
      <c r="B77" s="55"/>
      <c r="C77" s="175"/>
      <c r="D77" s="175"/>
      <c r="E77" s="172"/>
      <c r="F77" s="205">
        <f t="shared" si="0"/>
        <v>0</v>
      </c>
      <c r="G77" s="208"/>
      <c r="H77" s="208"/>
    </row>
    <row r="78" spans="1:8" ht="15.75">
      <c r="A78" s="171"/>
      <c r="B78" s="55"/>
      <c r="C78" s="175"/>
      <c r="D78" s="175"/>
      <c r="E78" s="172" t="s">
        <v>744</v>
      </c>
      <c r="F78" s="205">
        <f t="shared" si="0"/>
        <v>0</v>
      </c>
      <c r="G78" s="208"/>
      <c r="H78" s="208"/>
    </row>
    <row r="79" spans="1:8" ht="33.75" customHeight="1">
      <c r="A79" s="171">
        <v>2160</v>
      </c>
      <c r="B79" s="54" t="s">
        <v>67</v>
      </c>
      <c r="C79" s="168">
        <v>6</v>
      </c>
      <c r="D79" s="168">
        <v>0</v>
      </c>
      <c r="E79" s="173" t="s">
        <v>346</v>
      </c>
      <c r="F79" s="205">
        <f t="shared" si="0"/>
        <v>0</v>
      </c>
      <c r="G79" s="207">
        <f>G81</f>
        <v>0</v>
      </c>
      <c r="H79" s="207">
        <f>H81</f>
        <v>0</v>
      </c>
    </row>
    <row r="80" spans="1:8" s="174" customFormat="1" ht="15.75">
      <c r="A80" s="171"/>
      <c r="B80" s="54"/>
      <c r="C80" s="168"/>
      <c r="D80" s="168"/>
      <c r="E80" s="172" t="s">
        <v>234</v>
      </c>
      <c r="F80" s="205">
        <f t="shared" si="0"/>
        <v>0</v>
      </c>
      <c r="G80" s="209"/>
      <c r="H80" s="209"/>
    </row>
    <row r="81" spans="1:8" ht="27">
      <c r="A81" s="171">
        <v>2161</v>
      </c>
      <c r="B81" s="55" t="s">
        <v>67</v>
      </c>
      <c r="C81" s="175">
        <v>6</v>
      </c>
      <c r="D81" s="175">
        <v>1</v>
      </c>
      <c r="E81" s="172" t="s">
        <v>347</v>
      </c>
      <c r="F81" s="205">
        <f t="shared" si="0"/>
        <v>0</v>
      </c>
      <c r="G81" s="207">
        <f>SUM(G83:G90)</f>
        <v>0</v>
      </c>
      <c r="H81" s="207">
        <f>SUM(H83:H90)</f>
        <v>0</v>
      </c>
    </row>
    <row r="82" spans="1:8" ht="27">
      <c r="A82" s="171"/>
      <c r="B82" s="55"/>
      <c r="C82" s="175"/>
      <c r="D82" s="175"/>
      <c r="E82" s="172" t="s">
        <v>743</v>
      </c>
      <c r="F82" s="205">
        <f t="shared" si="0"/>
        <v>0</v>
      </c>
      <c r="G82" s="208"/>
      <c r="H82" s="208"/>
    </row>
    <row r="83" spans="1:8" ht="15.75">
      <c r="A83" s="171"/>
      <c r="B83" s="55"/>
      <c r="C83" s="175"/>
      <c r="D83" s="175"/>
      <c r="E83" s="172" t="s">
        <v>744</v>
      </c>
      <c r="F83" s="205">
        <f t="shared" si="0"/>
        <v>0</v>
      </c>
      <c r="G83" s="208"/>
      <c r="H83" s="208"/>
    </row>
    <row r="84" spans="1:8" ht="15.75">
      <c r="A84" s="171"/>
      <c r="B84" s="55"/>
      <c r="C84" s="175"/>
      <c r="D84" s="175"/>
      <c r="E84" s="172"/>
      <c r="F84" s="205">
        <f t="shared" si="0"/>
        <v>0</v>
      </c>
      <c r="G84" s="208"/>
      <c r="H84" s="208"/>
    </row>
    <row r="85" spans="1:8" ht="15.75">
      <c r="A85" s="171"/>
      <c r="B85" s="55"/>
      <c r="C85" s="175"/>
      <c r="D85" s="175"/>
      <c r="E85" s="172"/>
      <c r="F85" s="205">
        <f t="shared" si="0"/>
        <v>0</v>
      </c>
      <c r="G85" s="208"/>
      <c r="H85" s="208"/>
    </row>
    <row r="86" spans="1:8" ht="15.75">
      <c r="A86" s="171"/>
      <c r="B86" s="55"/>
      <c r="C86" s="175"/>
      <c r="D86" s="175"/>
      <c r="E86" s="172"/>
      <c r="F86" s="205">
        <f t="shared" si="0"/>
        <v>0</v>
      </c>
      <c r="G86" s="208"/>
      <c r="H86" s="208"/>
    </row>
    <row r="87" spans="1:8" ht="15.75">
      <c r="A87" s="171"/>
      <c r="B87" s="55"/>
      <c r="C87" s="175"/>
      <c r="D87" s="175"/>
      <c r="E87" s="172"/>
      <c r="F87" s="205">
        <f t="shared" si="0"/>
        <v>0</v>
      </c>
      <c r="G87" s="208"/>
      <c r="H87" s="208"/>
    </row>
    <row r="88" spans="1:8" ht="15.75">
      <c r="A88" s="171"/>
      <c r="B88" s="55"/>
      <c r="C88" s="175"/>
      <c r="D88" s="175"/>
      <c r="E88" s="172"/>
      <c r="F88" s="205">
        <f t="shared" si="0"/>
        <v>0</v>
      </c>
      <c r="G88" s="208"/>
      <c r="H88" s="208"/>
    </row>
    <row r="89" spans="1:8" ht="15.75">
      <c r="A89" s="171"/>
      <c r="B89" s="55"/>
      <c r="C89" s="175"/>
      <c r="D89" s="175"/>
      <c r="E89" s="172"/>
      <c r="F89" s="205">
        <f t="shared" si="0"/>
        <v>0</v>
      </c>
      <c r="G89" s="208"/>
      <c r="H89" s="208"/>
    </row>
    <row r="90" spans="1:8" ht="15.75">
      <c r="A90" s="171"/>
      <c r="B90" s="55"/>
      <c r="C90" s="175"/>
      <c r="D90" s="175"/>
      <c r="E90" s="172" t="s">
        <v>744</v>
      </c>
      <c r="F90" s="205">
        <f t="shared" si="0"/>
        <v>0</v>
      </c>
      <c r="G90" s="208"/>
      <c r="H90" s="208"/>
    </row>
    <row r="91" spans="1:8">
      <c r="A91" s="171">
        <v>2170</v>
      </c>
      <c r="B91" s="54" t="s">
        <v>67</v>
      </c>
      <c r="C91" s="168">
        <v>7</v>
      </c>
      <c r="D91" s="168">
        <v>0</v>
      </c>
      <c r="E91" s="173" t="s">
        <v>349</v>
      </c>
      <c r="F91" s="205">
        <f t="shared" si="0"/>
        <v>0</v>
      </c>
      <c r="G91" s="207">
        <f>G93</f>
        <v>0</v>
      </c>
      <c r="H91" s="207">
        <f>H93</f>
        <v>0</v>
      </c>
    </row>
    <row r="92" spans="1:8" s="174" customFormat="1" ht="15.75">
      <c r="A92" s="171"/>
      <c r="B92" s="54"/>
      <c r="C92" s="168"/>
      <c r="D92" s="168"/>
      <c r="E92" s="172" t="s">
        <v>234</v>
      </c>
      <c r="F92" s="205">
        <f t="shared" si="0"/>
        <v>0</v>
      </c>
      <c r="G92" s="209"/>
      <c r="H92" s="209"/>
    </row>
    <row r="93" spans="1:8">
      <c r="A93" s="171">
        <v>2171</v>
      </c>
      <c r="B93" s="55" t="s">
        <v>67</v>
      </c>
      <c r="C93" s="175">
        <v>7</v>
      </c>
      <c r="D93" s="175">
        <v>1</v>
      </c>
      <c r="E93" s="172" t="s">
        <v>349</v>
      </c>
      <c r="F93" s="205">
        <f t="shared" si="0"/>
        <v>0</v>
      </c>
      <c r="G93" s="207">
        <f>SUM(G95:G98)</f>
        <v>0</v>
      </c>
      <c r="H93" s="207">
        <f>SUM(H95:H98)</f>
        <v>0</v>
      </c>
    </row>
    <row r="94" spans="1:8" ht="27">
      <c r="A94" s="171"/>
      <c r="B94" s="55"/>
      <c r="C94" s="175"/>
      <c r="D94" s="175"/>
      <c r="E94" s="172" t="s">
        <v>743</v>
      </c>
      <c r="F94" s="205">
        <f t="shared" si="0"/>
        <v>0</v>
      </c>
      <c r="G94" s="208"/>
      <c r="H94" s="208"/>
    </row>
    <row r="95" spans="1:8" ht="15.75">
      <c r="A95" s="171"/>
      <c r="B95" s="55"/>
      <c r="C95" s="175"/>
      <c r="D95" s="175"/>
      <c r="E95" s="172" t="s">
        <v>744</v>
      </c>
      <c r="F95" s="205">
        <f t="shared" si="0"/>
        <v>0</v>
      </c>
      <c r="G95" s="208"/>
      <c r="H95" s="208"/>
    </row>
    <row r="96" spans="1:8" ht="15.75">
      <c r="A96" s="171"/>
      <c r="B96" s="55"/>
      <c r="C96" s="175"/>
      <c r="D96" s="175"/>
      <c r="E96" s="172"/>
      <c r="F96" s="205">
        <f t="shared" si="0"/>
        <v>0</v>
      </c>
      <c r="G96" s="208"/>
      <c r="H96" s="208"/>
    </row>
    <row r="97" spans="1:8" ht="15.75">
      <c r="A97" s="171"/>
      <c r="B97" s="55"/>
      <c r="C97" s="175"/>
      <c r="D97" s="175"/>
      <c r="E97" s="172"/>
      <c r="F97" s="205">
        <f t="shared" si="0"/>
        <v>0</v>
      </c>
      <c r="G97" s="208"/>
      <c r="H97" s="208"/>
    </row>
    <row r="98" spans="1:8" ht="15.75">
      <c r="A98" s="171"/>
      <c r="B98" s="55"/>
      <c r="C98" s="175"/>
      <c r="D98" s="175"/>
      <c r="E98" s="172" t="s">
        <v>744</v>
      </c>
      <c r="F98" s="205">
        <f t="shared" si="0"/>
        <v>0</v>
      </c>
      <c r="G98" s="208"/>
      <c r="H98" s="208"/>
    </row>
    <row r="99" spans="1:8" ht="29.25" customHeight="1">
      <c r="A99" s="171">
        <v>2180</v>
      </c>
      <c r="B99" s="54" t="s">
        <v>67</v>
      </c>
      <c r="C99" s="168">
        <v>8</v>
      </c>
      <c r="D99" s="168">
        <v>0</v>
      </c>
      <c r="E99" s="173" t="s">
        <v>351</v>
      </c>
      <c r="F99" s="205">
        <f t="shared" ref="F99:F172" si="1">G99+H99</f>
        <v>0</v>
      </c>
      <c r="G99" s="207">
        <f>G101</f>
        <v>0</v>
      </c>
      <c r="H99" s="207">
        <f>H101</f>
        <v>0</v>
      </c>
    </row>
    <row r="100" spans="1:8" s="174" customFormat="1" ht="12.75" customHeight="1">
      <c r="A100" s="171"/>
      <c r="B100" s="54"/>
      <c r="C100" s="168"/>
      <c r="D100" s="168"/>
      <c r="E100" s="172" t="s">
        <v>234</v>
      </c>
      <c r="F100" s="205">
        <f t="shared" si="1"/>
        <v>0</v>
      </c>
      <c r="G100" s="209"/>
      <c r="H100" s="209"/>
    </row>
    <row r="101" spans="1:8" ht="27">
      <c r="A101" s="171">
        <v>2181</v>
      </c>
      <c r="B101" s="55" t="s">
        <v>67</v>
      </c>
      <c r="C101" s="175">
        <v>8</v>
      </c>
      <c r="D101" s="175">
        <v>1</v>
      </c>
      <c r="E101" s="172" t="s">
        <v>351</v>
      </c>
      <c r="F101" s="205">
        <f t="shared" si="1"/>
        <v>0</v>
      </c>
      <c r="G101" s="207">
        <f>SUM(G103:G106)</f>
        <v>0</v>
      </c>
      <c r="H101" s="207">
        <f>SUM(H103:H106)</f>
        <v>0</v>
      </c>
    </row>
    <row r="102" spans="1:8" ht="27">
      <c r="A102" s="171"/>
      <c r="B102" s="55"/>
      <c r="C102" s="175"/>
      <c r="D102" s="175"/>
      <c r="E102" s="172" t="s">
        <v>743</v>
      </c>
      <c r="F102" s="205">
        <f t="shared" si="1"/>
        <v>0</v>
      </c>
      <c r="G102" s="208"/>
      <c r="H102" s="208"/>
    </row>
    <row r="103" spans="1:8" ht="15.75">
      <c r="A103" s="171"/>
      <c r="B103" s="55"/>
      <c r="C103" s="175"/>
      <c r="D103" s="175"/>
      <c r="E103" s="172" t="s">
        <v>744</v>
      </c>
      <c r="F103" s="205">
        <f t="shared" si="1"/>
        <v>0</v>
      </c>
      <c r="G103" s="208"/>
      <c r="H103" s="208"/>
    </row>
    <row r="104" spans="1:8" ht="15.75">
      <c r="A104" s="171"/>
      <c r="B104" s="55"/>
      <c r="C104" s="175"/>
      <c r="D104" s="175"/>
      <c r="E104" s="172" t="s">
        <v>744</v>
      </c>
      <c r="F104" s="205">
        <f t="shared" si="1"/>
        <v>0</v>
      </c>
      <c r="G104" s="208"/>
      <c r="H104" s="208"/>
    </row>
    <row r="105" spans="1:8" ht="15.75">
      <c r="A105" s="171"/>
      <c r="B105" s="55"/>
      <c r="C105" s="175"/>
      <c r="D105" s="175"/>
      <c r="E105" s="172"/>
      <c r="F105" s="205">
        <f t="shared" si="1"/>
        <v>0</v>
      </c>
      <c r="G105" s="208"/>
      <c r="H105" s="208"/>
    </row>
    <row r="106" spans="1:8" ht="15.75">
      <c r="A106" s="171"/>
      <c r="B106" s="55"/>
      <c r="C106" s="175"/>
      <c r="D106" s="175"/>
      <c r="E106" s="172" t="s">
        <v>744</v>
      </c>
      <c r="F106" s="205">
        <f t="shared" si="1"/>
        <v>0</v>
      </c>
      <c r="G106" s="208"/>
      <c r="H106" s="208"/>
    </row>
    <row r="107" spans="1:8" s="170" customFormat="1" ht="40.5" customHeight="1">
      <c r="A107" s="167">
        <v>2200</v>
      </c>
      <c r="B107" s="54" t="s">
        <v>72</v>
      </c>
      <c r="C107" s="168">
        <v>0</v>
      </c>
      <c r="D107" s="168">
        <v>0</v>
      </c>
      <c r="E107" s="169" t="s">
        <v>745</v>
      </c>
      <c r="F107" s="212">
        <f t="shared" si="1"/>
        <v>0</v>
      </c>
      <c r="G107" s="213">
        <f>G109+G117+G125+G133+G141</f>
        <v>0</v>
      </c>
      <c r="H107" s="213">
        <f>H109+H117+H125+H133+H141</f>
        <v>0</v>
      </c>
    </row>
    <row r="108" spans="1:8" ht="11.25" customHeight="1">
      <c r="A108" s="171"/>
      <c r="B108" s="54"/>
      <c r="C108" s="168"/>
      <c r="D108" s="168"/>
      <c r="E108" s="172" t="s">
        <v>329</v>
      </c>
      <c r="F108" s="205"/>
      <c r="G108" s="208"/>
      <c r="H108" s="208"/>
    </row>
    <row r="109" spans="1:8">
      <c r="A109" s="171">
        <v>2210</v>
      </c>
      <c r="B109" s="54" t="s">
        <v>72</v>
      </c>
      <c r="C109" s="175">
        <v>1</v>
      </c>
      <c r="D109" s="175">
        <v>0</v>
      </c>
      <c r="E109" s="173" t="s">
        <v>356</v>
      </c>
      <c r="F109" s="205">
        <f t="shared" si="1"/>
        <v>0</v>
      </c>
      <c r="G109" s="207">
        <f>G111</f>
        <v>0</v>
      </c>
      <c r="H109" s="207">
        <f>H111</f>
        <v>0</v>
      </c>
    </row>
    <row r="110" spans="1:8" s="174" customFormat="1" ht="14.25" customHeight="1">
      <c r="A110" s="171"/>
      <c r="B110" s="54"/>
      <c r="C110" s="168"/>
      <c r="D110" s="168"/>
      <c r="E110" s="172" t="s">
        <v>234</v>
      </c>
      <c r="F110" s="205"/>
      <c r="G110" s="209"/>
      <c r="H110" s="209"/>
    </row>
    <row r="111" spans="1:8">
      <c r="A111" s="171">
        <v>2211</v>
      </c>
      <c r="B111" s="55" t="s">
        <v>72</v>
      </c>
      <c r="C111" s="175">
        <v>1</v>
      </c>
      <c r="D111" s="175">
        <v>1</v>
      </c>
      <c r="E111" s="172" t="s">
        <v>357</v>
      </c>
      <c r="F111" s="205">
        <f t="shared" si="1"/>
        <v>0</v>
      </c>
      <c r="G111" s="207">
        <f>SUM(G113:G116)</f>
        <v>0</v>
      </c>
      <c r="H111" s="207">
        <f>SUM(H113:H116)</f>
        <v>0</v>
      </c>
    </row>
    <row r="112" spans="1:8" ht="27">
      <c r="A112" s="171"/>
      <c r="B112" s="55"/>
      <c r="C112" s="175"/>
      <c r="D112" s="175"/>
      <c r="E112" s="172" t="s">
        <v>743</v>
      </c>
      <c r="F112" s="205"/>
      <c r="G112" s="208"/>
      <c r="H112" s="208"/>
    </row>
    <row r="113" spans="1:8" ht="15.75">
      <c r="A113" s="171"/>
      <c r="B113" s="55"/>
      <c r="C113" s="175"/>
      <c r="D113" s="175"/>
      <c r="E113" s="172" t="s">
        <v>744</v>
      </c>
      <c r="F113" s="205">
        <f t="shared" si="1"/>
        <v>0</v>
      </c>
      <c r="G113" s="208"/>
      <c r="H113" s="208"/>
    </row>
    <row r="114" spans="1:8" ht="15.75">
      <c r="A114" s="171"/>
      <c r="B114" s="55"/>
      <c r="C114" s="175"/>
      <c r="D114" s="175"/>
      <c r="E114" s="172"/>
      <c r="F114" s="205">
        <f t="shared" si="1"/>
        <v>0</v>
      </c>
      <c r="G114" s="208"/>
      <c r="H114" s="208"/>
    </row>
    <row r="115" spans="1:8" ht="15.75">
      <c r="A115" s="171"/>
      <c r="B115" s="55"/>
      <c r="C115" s="175"/>
      <c r="D115" s="175"/>
      <c r="E115" s="172"/>
      <c r="F115" s="205">
        <f t="shared" si="1"/>
        <v>0</v>
      </c>
      <c r="G115" s="208"/>
      <c r="H115" s="208"/>
    </row>
    <row r="116" spans="1:8" ht="15.75">
      <c r="A116" s="171"/>
      <c r="B116" s="55"/>
      <c r="C116" s="175"/>
      <c r="D116" s="175"/>
      <c r="E116" s="172" t="s">
        <v>744</v>
      </c>
      <c r="F116" s="205">
        <f t="shared" si="1"/>
        <v>0</v>
      </c>
      <c r="G116" s="208"/>
      <c r="H116" s="208"/>
    </row>
    <row r="117" spans="1:8">
      <c r="A117" s="171">
        <v>2220</v>
      </c>
      <c r="B117" s="54" t="s">
        <v>72</v>
      </c>
      <c r="C117" s="168">
        <v>2</v>
      </c>
      <c r="D117" s="168">
        <v>0</v>
      </c>
      <c r="E117" s="173" t="s">
        <v>358</v>
      </c>
      <c r="F117" s="205">
        <f t="shared" si="1"/>
        <v>0</v>
      </c>
      <c r="G117" s="207">
        <f>G119</f>
        <v>0</v>
      </c>
      <c r="H117" s="207">
        <f>H119</f>
        <v>0</v>
      </c>
    </row>
    <row r="118" spans="1:8" s="174" customFormat="1" ht="10.5" customHeight="1">
      <c r="A118" s="171"/>
      <c r="B118" s="54"/>
      <c r="C118" s="168"/>
      <c r="D118" s="168"/>
      <c r="E118" s="172" t="s">
        <v>234</v>
      </c>
      <c r="F118" s="205"/>
      <c r="G118" s="209"/>
      <c r="H118" s="209"/>
    </row>
    <row r="119" spans="1:8">
      <c r="A119" s="171">
        <v>2221</v>
      </c>
      <c r="B119" s="55" t="s">
        <v>72</v>
      </c>
      <c r="C119" s="175">
        <v>2</v>
      </c>
      <c r="D119" s="175">
        <v>1</v>
      </c>
      <c r="E119" s="172" t="s">
        <v>359</v>
      </c>
      <c r="F119" s="205">
        <f t="shared" si="1"/>
        <v>0</v>
      </c>
      <c r="G119" s="207">
        <f>SUM(G121:G124)</f>
        <v>0</v>
      </c>
      <c r="H119" s="207">
        <f>SUM(H121:H124)</f>
        <v>0</v>
      </c>
    </row>
    <row r="120" spans="1:8" ht="27">
      <c r="A120" s="171"/>
      <c r="B120" s="55"/>
      <c r="C120" s="175"/>
      <c r="D120" s="175"/>
      <c r="E120" s="172" t="s">
        <v>743</v>
      </c>
      <c r="F120" s="205"/>
      <c r="G120" s="208"/>
      <c r="H120" s="208"/>
    </row>
    <row r="121" spans="1:8" ht="15.75">
      <c r="A121" s="171"/>
      <c r="B121" s="55"/>
      <c r="C121" s="175"/>
      <c r="D121" s="175"/>
      <c r="E121" s="172" t="s">
        <v>744</v>
      </c>
      <c r="F121" s="205">
        <f t="shared" si="1"/>
        <v>0</v>
      </c>
      <c r="G121" s="208"/>
      <c r="H121" s="208"/>
    </row>
    <row r="122" spans="1:8" ht="15.75">
      <c r="A122" s="171"/>
      <c r="B122" s="55"/>
      <c r="C122" s="175"/>
      <c r="D122" s="175"/>
      <c r="E122" s="172"/>
      <c r="F122" s="205">
        <f t="shared" si="1"/>
        <v>0</v>
      </c>
      <c r="G122" s="208"/>
      <c r="H122" s="208"/>
    </row>
    <row r="123" spans="1:8" ht="15.75">
      <c r="A123" s="171"/>
      <c r="B123" s="55"/>
      <c r="C123" s="175"/>
      <c r="D123" s="175"/>
      <c r="E123" s="172"/>
      <c r="F123" s="205">
        <f t="shared" si="1"/>
        <v>0</v>
      </c>
      <c r="G123" s="208"/>
      <c r="H123" s="208"/>
    </row>
    <row r="124" spans="1:8" ht="15.75">
      <c r="A124" s="171"/>
      <c r="B124" s="55"/>
      <c r="C124" s="175"/>
      <c r="D124" s="175"/>
      <c r="E124" s="172" t="s">
        <v>744</v>
      </c>
      <c r="F124" s="205">
        <f t="shared" si="1"/>
        <v>0</v>
      </c>
      <c r="G124" s="208"/>
      <c r="H124" s="208"/>
    </row>
    <row r="125" spans="1:8">
      <c r="A125" s="171">
        <v>2230</v>
      </c>
      <c r="B125" s="54" t="s">
        <v>72</v>
      </c>
      <c r="C125" s="175">
        <v>3</v>
      </c>
      <c r="D125" s="175">
        <v>0</v>
      </c>
      <c r="E125" s="173" t="s">
        <v>360</v>
      </c>
      <c r="F125" s="205">
        <f t="shared" si="1"/>
        <v>0</v>
      </c>
      <c r="G125" s="207">
        <f>G127</f>
        <v>0</v>
      </c>
      <c r="H125" s="207">
        <f>H127</f>
        <v>0</v>
      </c>
    </row>
    <row r="126" spans="1:8" s="174" customFormat="1" ht="10.5" customHeight="1">
      <c r="A126" s="171"/>
      <c r="B126" s="54"/>
      <c r="C126" s="168"/>
      <c r="D126" s="168"/>
      <c r="E126" s="172" t="s">
        <v>234</v>
      </c>
      <c r="F126" s="205"/>
      <c r="G126" s="209"/>
      <c r="H126" s="209"/>
    </row>
    <row r="127" spans="1:8">
      <c r="A127" s="171">
        <v>2231</v>
      </c>
      <c r="B127" s="55" t="s">
        <v>72</v>
      </c>
      <c r="C127" s="175">
        <v>3</v>
      </c>
      <c r="D127" s="175">
        <v>1</v>
      </c>
      <c r="E127" s="172" t="s">
        <v>361</v>
      </c>
      <c r="F127" s="205">
        <f t="shared" si="1"/>
        <v>0</v>
      </c>
      <c r="G127" s="207">
        <f>SUM(G129:G132)</f>
        <v>0</v>
      </c>
      <c r="H127" s="207">
        <f>SUM(H129:H132)</f>
        <v>0</v>
      </c>
    </row>
    <row r="128" spans="1:8" ht="27">
      <c r="A128" s="171"/>
      <c r="B128" s="55"/>
      <c r="C128" s="175"/>
      <c r="D128" s="175"/>
      <c r="E128" s="172" t="s">
        <v>743</v>
      </c>
      <c r="F128" s="205"/>
      <c r="G128" s="208"/>
      <c r="H128" s="208"/>
    </row>
    <row r="129" spans="1:8" ht="15.75">
      <c r="A129" s="171"/>
      <c r="B129" s="55"/>
      <c r="C129" s="175"/>
      <c r="D129" s="175"/>
      <c r="E129" s="172" t="s">
        <v>744</v>
      </c>
      <c r="F129" s="205">
        <f t="shared" si="1"/>
        <v>0</v>
      </c>
      <c r="G129" s="208"/>
      <c r="H129" s="208"/>
    </row>
    <row r="130" spans="1:8" ht="15.75">
      <c r="A130" s="171"/>
      <c r="B130" s="55"/>
      <c r="C130" s="175"/>
      <c r="D130" s="175"/>
      <c r="E130" s="172"/>
      <c r="F130" s="205">
        <f t="shared" si="1"/>
        <v>0</v>
      </c>
      <c r="G130" s="208"/>
      <c r="H130" s="208"/>
    </row>
    <row r="131" spans="1:8" ht="15.75">
      <c r="A131" s="171"/>
      <c r="B131" s="55"/>
      <c r="C131" s="175"/>
      <c r="D131" s="175"/>
      <c r="E131" s="172"/>
      <c r="F131" s="205">
        <f t="shared" si="1"/>
        <v>0</v>
      </c>
      <c r="G131" s="208"/>
      <c r="H131" s="208"/>
    </row>
    <row r="132" spans="1:8" ht="15.75">
      <c r="A132" s="171"/>
      <c r="B132" s="55"/>
      <c r="C132" s="175"/>
      <c r="D132" s="175"/>
      <c r="E132" s="172" t="s">
        <v>744</v>
      </c>
      <c r="F132" s="205">
        <f t="shared" si="1"/>
        <v>0</v>
      </c>
      <c r="G132" s="208"/>
      <c r="H132" s="208"/>
    </row>
    <row r="133" spans="1:8" ht="27">
      <c r="A133" s="171">
        <v>2240</v>
      </c>
      <c r="B133" s="54" t="s">
        <v>72</v>
      </c>
      <c r="C133" s="168">
        <v>4</v>
      </c>
      <c r="D133" s="168">
        <v>0</v>
      </c>
      <c r="E133" s="173" t="s">
        <v>362</v>
      </c>
      <c r="F133" s="205">
        <f t="shared" si="1"/>
        <v>0</v>
      </c>
      <c r="G133" s="207">
        <f>G135</f>
        <v>0</v>
      </c>
      <c r="H133" s="207">
        <f>H135</f>
        <v>0</v>
      </c>
    </row>
    <row r="134" spans="1:8" s="174" customFormat="1" ht="10.5" customHeight="1">
      <c r="A134" s="171"/>
      <c r="B134" s="54"/>
      <c r="C134" s="168"/>
      <c r="D134" s="168"/>
      <c r="E134" s="172" t="s">
        <v>234</v>
      </c>
      <c r="F134" s="205"/>
      <c r="G134" s="209"/>
      <c r="H134" s="209"/>
    </row>
    <row r="135" spans="1:8" ht="27">
      <c r="A135" s="171">
        <v>2241</v>
      </c>
      <c r="B135" s="55" t="s">
        <v>72</v>
      </c>
      <c r="C135" s="175">
        <v>4</v>
      </c>
      <c r="D135" s="175">
        <v>1</v>
      </c>
      <c r="E135" s="172" t="s">
        <v>362</v>
      </c>
      <c r="F135" s="205">
        <f t="shared" si="1"/>
        <v>0</v>
      </c>
      <c r="G135" s="207">
        <f>SUM(G137:G140)</f>
        <v>0</v>
      </c>
      <c r="H135" s="207">
        <f>SUM(H137:H140)</f>
        <v>0</v>
      </c>
    </row>
    <row r="136" spans="1:8" ht="27">
      <c r="A136" s="171"/>
      <c r="B136" s="55"/>
      <c r="C136" s="175"/>
      <c r="D136" s="175"/>
      <c r="E136" s="172" t="s">
        <v>743</v>
      </c>
      <c r="F136" s="205"/>
      <c r="G136" s="208"/>
      <c r="H136" s="208"/>
    </row>
    <row r="137" spans="1:8" ht="15.75">
      <c r="A137" s="171"/>
      <c r="B137" s="55"/>
      <c r="C137" s="175"/>
      <c r="D137" s="175"/>
      <c r="E137" s="172" t="s">
        <v>744</v>
      </c>
      <c r="F137" s="205">
        <f t="shared" ref="F137:F139" si="2">G137+H137</f>
        <v>0</v>
      </c>
      <c r="G137" s="208"/>
      <c r="H137" s="208"/>
    </row>
    <row r="138" spans="1:8" ht="15.75">
      <c r="A138" s="171"/>
      <c r="B138" s="55"/>
      <c r="C138" s="175"/>
      <c r="D138" s="175"/>
      <c r="E138" s="172"/>
      <c r="F138" s="205">
        <f t="shared" si="2"/>
        <v>0</v>
      </c>
      <c r="G138" s="208"/>
      <c r="H138" s="208"/>
    </row>
    <row r="139" spans="1:8" ht="15.75">
      <c r="A139" s="171"/>
      <c r="B139" s="55"/>
      <c r="C139" s="175"/>
      <c r="D139" s="175"/>
      <c r="E139" s="172"/>
      <c r="F139" s="205">
        <f t="shared" si="2"/>
        <v>0</v>
      </c>
      <c r="G139" s="208"/>
      <c r="H139" s="208"/>
    </row>
    <row r="140" spans="1:8" ht="15.75">
      <c r="A140" s="171"/>
      <c r="B140" s="55"/>
      <c r="C140" s="175"/>
      <c r="D140" s="175"/>
      <c r="E140" s="172" t="s">
        <v>744</v>
      </c>
      <c r="F140" s="205">
        <f t="shared" ref="F140" si="3">G140+H140</f>
        <v>0</v>
      </c>
      <c r="G140" s="208"/>
      <c r="H140" s="208"/>
    </row>
    <row r="141" spans="1:8">
      <c r="A141" s="171">
        <v>2250</v>
      </c>
      <c r="B141" s="54" t="s">
        <v>72</v>
      </c>
      <c r="C141" s="168">
        <v>5</v>
      </c>
      <c r="D141" s="168">
        <v>0</v>
      </c>
      <c r="E141" s="173" t="s">
        <v>363</v>
      </c>
      <c r="F141" s="205">
        <f t="shared" si="1"/>
        <v>0</v>
      </c>
      <c r="G141" s="207">
        <f>G143</f>
        <v>0</v>
      </c>
      <c r="H141" s="207">
        <f>H143</f>
        <v>0</v>
      </c>
    </row>
    <row r="142" spans="1:8" s="174" customFormat="1" ht="15.75">
      <c r="A142" s="171"/>
      <c r="B142" s="54"/>
      <c r="C142" s="168"/>
      <c r="D142" s="168"/>
      <c r="E142" s="172" t="s">
        <v>234</v>
      </c>
      <c r="F142" s="205"/>
      <c r="G142" s="209"/>
      <c r="H142" s="209"/>
    </row>
    <row r="143" spans="1:8">
      <c r="A143" s="171">
        <v>2251</v>
      </c>
      <c r="B143" s="55" t="s">
        <v>72</v>
      </c>
      <c r="C143" s="175">
        <v>5</v>
      </c>
      <c r="D143" s="175">
        <v>1</v>
      </c>
      <c r="E143" s="172" t="s">
        <v>363</v>
      </c>
      <c r="F143" s="205">
        <f t="shared" si="1"/>
        <v>0</v>
      </c>
      <c r="G143" s="207">
        <f>SUM(G145:G148)</f>
        <v>0</v>
      </c>
      <c r="H143" s="207">
        <f>SUM(H145:H148)</f>
        <v>0</v>
      </c>
    </row>
    <row r="144" spans="1:8" ht="27">
      <c r="A144" s="171"/>
      <c r="B144" s="55"/>
      <c r="C144" s="175"/>
      <c r="D144" s="175"/>
      <c r="E144" s="172" t="s">
        <v>743</v>
      </c>
      <c r="F144" s="205"/>
      <c r="G144" s="208"/>
      <c r="H144" s="208"/>
    </row>
    <row r="145" spans="1:8" ht="15.75">
      <c r="A145" s="171"/>
      <c r="B145" s="55"/>
      <c r="C145" s="175"/>
      <c r="D145" s="175"/>
      <c r="E145" s="172" t="s">
        <v>744</v>
      </c>
      <c r="F145" s="205">
        <f t="shared" si="1"/>
        <v>0</v>
      </c>
      <c r="G145" s="208"/>
      <c r="H145" s="208"/>
    </row>
    <row r="146" spans="1:8" ht="15.75">
      <c r="A146" s="171"/>
      <c r="B146" s="55"/>
      <c r="C146" s="175"/>
      <c r="D146" s="175"/>
      <c r="E146" s="172"/>
      <c r="F146" s="205">
        <f t="shared" si="1"/>
        <v>0</v>
      </c>
      <c r="G146" s="208"/>
      <c r="H146" s="208"/>
    </row>
    <row r="147" spans="1:8" ht="15.75">
      <c r="A147" s="171"/>
      <c r="B147" s="55"/>
      <c r="C147" s="175"/>
      <c r="D147" s="175"/>
      <c r="E147" s="172"/>
      <c r="F147" s="205">
        <f t="shared" si="1"/>
        <v>0</v>
      </c>
      <c r="G147" s="208"/>
      <c r="H147" s="208"/>
    </row>
    <row r="148" spans="1:8" ht="15.75">
      <c r="A148" s="171"/>
      <c r="B148" s="55"/>
      <c r="C148" s="175"/>
      <c r="D148" s="175"/>
      <c r="E148" s="172" t="s">
        <v>744</v>
      </c>
      <c r="F148" s="205">
        <f t="shared" si="1"/>
        <v>0</v>
      </c>
      <c r="G148" s="208"/>
      <c r="H148" s="208"/>
    </row>
    <row r="149" spans="1:8" s="170" customFormat="1" ht="60">
      <c r="A149" s="167">
        <v>2300</v>
      </c>
      <c r="B149" s="54" t="s">
        <v>73</v>
      </c>
      <c r="C149" s="168">
        <v>0</v>
      </c>
      <c r="D149" s="168">
        <v>0</v>
      </c>
      <c r="E149" s="169" t="s">
        <v>746</v>
      </c>
      <c r="F149" s="212">
        <f t="shared" si="1"/>
        <v>0</v>
      </c>
      <c r="G149" s="41"/>
      <c r="H149" s="41"/>
    </row>
    <row r="150" spans="1:8" ht="15.75">
      <c r="A150" s="171"/>
      <c r="B150" s="54"/>
      <c r="C150" s="168"/>
      <c r="D150" s="168"/>
      <c r="E150" s="172" t="s">
        <v>329</v>
      </c>
      <c r="F150" s="205">
        <f t="shared" si="1"/>
        <v>0</v>
      </c>
      <c r="G150" s="208"/>
      <c r="H150" s="208"/>
    </row>
    <row r="151" spans="1:8" ht="15.75">
      <c r="A151" s="171">
        <v>2310</v>
      </c>
      <c r="B151" s="54" t="s">
        <v>73</v>
      </c>
      <c r="C151" s="168">
        <v>1</v>
      </c>
      <c r="D151" s="168">
        <v>0</v>
      </c>
      <c r="E151" s="173" t="s">
        <v>365</v>
      </c>
      <c r="F151" s="205">
        <f t="shared" si="1"/>
        <v>0</v>
      </c>
      <c r="G151" s="208"/>
      <c r="H151" s="208"/>
    </row>
    <row r="152" spans="1:8" s="174" customFormat="1" ht="15.75" hidden="1">
      <c r="A152" s="171"/>
      <c r="B152" s="54"/>
      <c r="C152" s="168"/>
      <c r="D152" s="168"/>
      <c r="E152" s="172" t="s">
        <v>234</v>
      </c>
      <c r="F152" s="205">
        <f t="shared" si="1"/>
        <v>0</v>
      </c>
      <c r="G152" s="209"/>
      <c r="H152" s="209"/>
    </row>
    <row r="153" spans="1:8" ht="15.75" hidden="1">
      <c r="A153" s="171">
        <v>2311</v>
      </c>
      <c r="B153" s="55" t="s">
        <v>73</v>
      </c>
      <c r="C153" s="175">
        <v>1</v>
      </c>
      <c r="D153" s="175">
        <v>1</v>
      </c>
      <c r="E153" s="172" t="s">
        <v>366</v>
      </c>
      <c r="F153" s="205">
        <f t="shared" si="1"/>
        <v>0</v>
      </c>
      <c r="G153" s="208"/>
      <c r="H153" s="208"/>
    </row>
    <row r="154" spans="1:8" ht="27" hidden="1">
      <c r="A154" s="171"/>
      <c r="B154" s="55"/>
      <c r="C154" s="175"/>
      <c r="D154" s="175"/>
      <c r="E154" s="172" t="s">
        <v>743</v>
      </c>
      <c r="F154" s="205">
        <f t="shared" si="1"/>
        <v>0</v>
      </c>
      <c r="G154" s="208"/>
      <c r="H154" s="208"/>
    </row>
    <row r="155" spans="1:8" ht="15.75" hidden="1">
      <c r="A155" s="171"/>
      <c r="B155" s="55"/>
      <c r="C155" s="175"/>
      <c r="D155" s="175"/>
      <c r="E155" s="172" t="s">
        <v>744</v>
      </c>
      <c r="F155" s="205">
        <f t="shared" si="1"/>
        <v>0</v>
      </c>
      <c r="G155" s="208"/>
      <c r="H155" s="208"/>
    </row>
    <row r="156" spans="1:8" ht="15.75" hidden="1">
      <c r="A156" s="171"/>
      <c r="B156" s="55"/>
      <c r="C156" s="175"/>
      <c r="D156" s="175"/>
      <c r="E156" s="172" t="s">
        <v>744</v>
      </c>
      <c r="F156" s="205">
        <f t="shared" si="1"/>
        <v>0</v>
      </c>
      <c r="G156" s="208"/>
      <c r="H156" s="208"/>
    </row>
    <row r="157" spans="1:8" ht="15.75" hidden="1">
      <c r="A157" s="171">
        <v>2312</v>
      </c>
      <c r="B157" s="55" t="s">
        <v>73</v>
      </c>
      <c r="C157" s="175">
        <v>1</v>
      </c>
      <c r="D157" s="175">
        <v>2</v>
      </c>
      <c r="E157" s="172" t="s">
        <v>367</v>
      </c>
      <c r="F157" s="205">
        <f t="shared" si="1"/>
        <v>0</v>
      </c>
      <c r="G157" s="208"/>
      <c r="H157" s="208"/>
    </row>
    <row r="158" spans="1:8" ht="27" hidden="1">
      <c r="A158" s="171"/>
      <c r="B158" s="55"/>
      <c r="C158" s="175"/>
      <c r="D158" s="175"/>
      <c r="E158" s="172" t="s">
        <v>743</v>
      </c>
      <c r="F158" s="205">
        <f t="shared" si="1"/>
        <v>0</v>
      </c>
      <c r="G158" s="208"/>
      <c r="H158" s="208"/>
    </row>
    <row r="159" spans="1:8" ht="15.75" hidden="1">
      <c r="A159" s="171"/>
      <c r="B159" s="55"/>
      <c r="C159" s="175"/>
      <c r="D159" s="175"/>
      <c r="E159" s="172" t="s">
        <v>744</v>
      </c>
      <c r="F159" s="205">
        <f t="shared" si="1"/>
        <v>0</v>
      </c>
      <c r="G159" s="208"/>
      <c r="H159" s="208"/>
    </row>
    <row r="160" spans="1:8" ht="15.75" hidden="1">
      <c r="A160" s="171"/>
      <c r="B160" s="55"/>
      <c r="C160" s="175"/>
      <c r="D160" s="175"/>
      <c r="E160" s="172" t="s">
        <v>744</v>
      </c>
      <c r="F160" s="205">
        <f t="shared" si="1"/>
        <v>0</v>
      </c>
      <c r="G160" s="208"/>
      <c r="H160" s="208"/>
    </row>
    <row r="161" spans="1:8" ht="15.75" hidden="1">
      <c r="A161" s="171">
        <v>2313</v>
      </c>
      <c r="B161" s="55" t="s">
        <v>73</v>
      </c>
      <c r="C161" s="175">
        <v>1</v>
      </c>
      <c r="D161" s="175">
        <v>3</v>
      </c>
      <c r="E161" s="172" t="s">
        <v>368</v>
      </c>
      <c r="F161" s="205">
        <f t="shared" si="1"/>
        <v>0</v>
      </c>
      <c r="G161" s="208"/>
      <c r="H161" s="208"/>
    </row>
    <row r="162" spans="1:8" ht="27" hidden="1">
      <c r="A162" s="171"/>
      <c r="B162" s="55"/>
      <c r="C162" s="175"/>
      <c r="D162" s="175"/>
      <c r="E162" s="172" t="s">
        <v>743</v>
      </c>
      <c r="F162" s="205">
        <f t="shared" si="1"/>
        <v>0</v>
      </c>
      <c r="G162" s="208"/>
      <c r="H162" s="208"/>
    </row>
    <row r="163" spans="1:8" ht="15.75" hidden="1">
      <c r="A163" s="171"/>
      <c r="B163" s="55"/>
      <c r="C163" s="175"/>
      <c r="D163" s="175"/>
      <c r="E163" s="172" t="s">
        <v>744</v>
      </c>
      <c r="F163" s="205">
        <f t="shared" si="1"/>
        <v>0</v>
      </c>
      <c r="G163" s="208"/>
      <c r="H163" s="208"/>
    </row>
    <row r="164" spans="1:8" ht="15.75" hidden="1">
      <c r="A164" s="171"/>
      <c r="B164" s="55"/>
      <c r="C164" s="175"/>
      <c r="D164" s="175"/>
      <c r="E164" s="172" t="s">
        <v>744</v>
      </c>
      <c r="F164" s="205">
        <f t="shared" si="1"/>
        <v>0</v>
      </c>
      <c r="G164" s="208"/>
      <c r="H164" s="208"/>
    </row>
    <row r="165" spans="1:8" ht="15.75">
      <c r="A165" s="171">
        <v>2320</v>
      </c>
      <c r="B165" s="54" t="s">
        <v>73</v>
      </c>
      <c r="C165" s="168">
        <v>2</v>
      </c>
      <c r="D165" s="168">
        <v>0</v>
      </c>
      <c r="E165" s="173" t="s">
        <v>369</v>
      </c>
      <c r="F165" s="205">
        <f t="shared" si="1"/>
        <v>0</v>
      </c>
      <c r="G165" s="208"/>
      <c r="H165" s="208"/>
    </row>
    <row r="166" spans="1:8" s="174" customFormat="1" ht="10.5" hidden="1" customHeight="1">
      <c r="A166" s="171"/>
      <c r="B166" s="54"/>
      <c r="C166" s="168"/>
      <c r="D166" s="168"/>
      <c r="E166" s="172" t="s">
        <v>234</v>
      </c>
      <c r="F166" s="205">
        <f t="shared" si="1"/>
        <v>0</v>
      </c>
      <c r="G166" s="209"/>
      <c r="H166" s="209"/>
    </row>
    <row r="167" spans="1:8" ht="15.75" hidden="1">
      <c r="A167" s="171">
        <v>2321</v>
      </c>
      <c r="B167" s="55" t="s">
        <v>73</v>
      </c>
      <c r="C167" s="175">
        <v>2</v>
      </c>
      <c r="D167" s="175">
        <v>1</v>
      </c>
      <c r="E167" s="172" t="s">
        <v>370</v>
      </c>
      <c r="F167" s="205">
        <f t="shared" si="1"/>
        <v>0</v>
      </c>
      <c r="G167" s="208"/>
      <c r="H167" s="208"/>
    </row>
    <row r="168" spans="1:8" ht="27" hidden="1">
      <c r="A168" s="171"/>
      <c r="B168" s="55"/>
      <c r="C168" s="175"/>
      <c r="D168" s="175"/>
      <c r="E168" s="172" t="s">
        <v>743</v>
      </c>
      <c r="F168" s="205">
        <f t="shared" si="1"/>
        <v>0</v>
      </c>
      <c r="G168" s="208"/>
      <c r="H168" s="208"/>
    </row>
    <row r="169" spans="1:8" ht="15.75" hidden="1">
      <c r="A169" s="171"/>
      <c r="B169" s="55"/>
      <c r="C169" s="175"/>
      <c r="D169" s="175"/>
      <c r="E169" s="172" t="s">
        <v>744</v>
      </c>
      <c r="F169" s="205">
        <f t="shared" si="1"/>
        <v>0</v>
      </c>
      <c r="G169" s="208"/>
      <c r="H169" s="208"/>
    </row>
    <row r="170" spans="1:8" ht="15.75" hidden="1">
      <c r="A170" s="171"/>
      <c r="B170" s="55"/>
      <c r="C170" s="175"/>
      <c r="D170" s="175"/>
      <c r="E170" s="172" t="s">
        <v>744</v>
      </c>
      <c r="F170" s="205">
        <f t="shared" si="1"/>
        <v>0</v>
      </c>
      <c r="G170" s="208"/>
      <c r="H170" s="208"/>
    </row>
    <row r="171" spans="1:8" ht="27">
      <c r="A171" s="171">
        <v>2330</v>
      </c>
      <c r="B171" s="54" t="s">
        <v>73</v>
      </c>
      <c r="C171" s="168">
        <v>3</v>
      </c>
      <c r="D171" s="168">
        <v>0</v>
      </c>
      <c r="E171" s="173" t="s">
        <v>371</v>
      </c>
      <c r="F171" s="205">
        <f t="shared" si="1"/>
        <v>0</v>
      </c>
      <c r="G171" s="208"/>
      <c r="H171" s="208"/>
    </row>
    <row r="172" spans="1:8" s="174" customFormat="1" ht="15.75" hidden="1">
      <c r="A172" s="171"/>
      <c r="B172" s="54"/>
      <c r="C172" s="168"/>
      <c r="D172" s="168"/>
      <c r="E172" s="172" t="s">
        <v>234</v>
      </c>
      <c r="F172" s="205">
        <f t="shared" si="1"/>
        <v>0</v>
      </c>
      <c r="G172" s="209"/>
      <c r="H172" s="209"/>
    </row>
    <row r="173" spans="1:8" ht="15.75" hidden="1">
      <c r="A173" s="171">
        <v>2331</v>
      </c>
      <c r="B173" s="55" t="s">
        <v>73</v>
      </c>
      <c r="C173" s="175">
        <v>3</v>
      </c>
      <c r="D173" s="175">
        <v>1</v>
      </c>
      <c r="E173" s="172" t="s">
        <v>372</v>
      </c>
      <c r="F173" s="205">
        <f t="shared" ref="F173:F221" si="4">G173+H173</f>
        <v>0</v>
      </c>
      <c r="G173" s="208"/>
      <c r="H173" s="208"/>
    </row>
    <row r="174" spans="1:8" ht="27" hidden="1">
      <c r="A174" s="171"/>
      <c r="B174" s="55"/>
      <c r="C174" s="175"/>
      <c r="D174" s="175"/>
      <c r="E174" s="172" t="s">
        <v>743</v>
      </c>
      <c r="F174" s="205">
        <f t="shared" si="4"/>
        <v>0</v>
      </c>
      <c r="G174" s="208"/>
      <c r="H174" s="208"/>
    </row>
    <row r="175" spans="1:8" ht="15.75" hidden="1">
      <c r="A175" s="171"/>
      <c r="B175" s="55"/>
      <c r="C175" s="175"/>
      <c r="D175" s="175"/>
      <c r="E175" s="172" t="s">
        <v>744</v>
      </c>
      <c r="F175" s="205">
        <f t="shared" si="4"/>
        <v>0</v>
      </c>
      <c r="G175" s="208"/>
      <c r="H175" s="208"/>
    </row>
    <row r="176" spans="1:8" ht="15.75" hidden="1">
      <c r="A176" s="171"/>
      <c r="B176" s="55"/>
      <c r="C176" s="175"/>
      <c r="D176" s="175"/>
      <c r="E176" s="172" t="s">
        <v>744</v>
      </c>
      <c r="F176" s="205">
        <f t="shared" si="4"/>
        <v>0</v>
      </c>
      <c r="G176" s="208"/>
      <c r="H176" s="208"/>
    </row>
    <row r="177" spans="1:8" ht="15.75" hidden="1">
      <c r="A177" s="171">
        <v>2332</v>
      </c>
      <c r="B177" s="55" t="s">
        <v>73</v>
      </c>
      <c r="C177" s="175">
        <v>3</v>
      </c>
      <c r="D177" s="175">
        <v>2</v>
      </c>
      <c r="E177" s="172" t="s">
        <v>373</v>
      </c>
      <c r="F177" s="205">
        <f t="shared" si="4"/>
        <v>0</v>
      </c>
      <c r="G177" s="208"/>
      <c r="H177" s="208"/>
    </row>
    <row r="178" spans="1:8" ht="27" hidden="1">
      <c r="A178" s="171"/>
      <c r="B178" s="55"/>
      <c r="C178" s="175"/>
      <c r="D178" s="175"/>
      <c r="E178" s="172" t="s">
        <v>743</v>
      </c>
      <c r="F178" s="205">
        <f t="shared" si="4"/>
        <v>0</v>
      </c>
      <c r="G178" s="208"/>
      <c r="H178" s="208"/>
    </row>
    <row r="179" spans="1:8" ht="15.75" hidden="1">
      <c r="A179" s="171"/>
      <c r="B179" s="55"/>
      <c r="C179" s="175"/>
      <c r="D179" s="175"/>
      <c r="E179" s="172" t="s">
        <v>744</v>
      </c>
      <c r="F179" s="205">
        <f t="shared" si="4"/>
        <v>0</v>
      </c>
      <c r="G179" s="208"/>
      <c r="H179" s="208"/>
    </row>
    <row r="180" spans="1:8" ht="15.75" hidden="1">
      <c r="A180" s="171"/>
      <c r="B180" s="55"/>
      <c r="C180" s="175"/>
      <c r="D180" s="175"/>
      <c r="E180" s="172" t="s">
        <v>744</v>
      </c>
      <c r="F180" s="205">
        <f t="shared" si="4"/>
        <v>0</v>
      </c>
      <c r="G180" s="208"/>
      <c r="H180" s="208"/>
    </row>
    <row r="181" spans="1:8" ht="15.75">
      <c r="A181" s="171">
        <v>2340</v>
      </c>
      <c r="B181" s="54" t="s">
        <v>73</v>
      </c>
      <c r="C181" s="168">
        <v>4</v>
      </c>
      <c r="D181" s="168">
        <v>0</v>
      </c>
      <c r="E181" s="173" t="s">
        <v>374</v>
      </c>
      <c r="F181" s="205">
        <f t="shared" si="4"/>
        <v>0</v>
      </c>
      <c r="G181" s="208"/>
      <c r="H181" s="208"/>
    </row>
    <row r="182" spans="1:8" s="174" customFormat="1" ht="10.5" hidden="1" customHeight="1">
      <c r="A182" s="171"/>
      <c r="B182" s="54"/>
      <c r="C182" s="168"/>
      <c r="D182" s="168"/>
      <c r="E182" s="172" t="s">
        <v>234</v>
      </c>
      <c r="F182" s="205">
        <f t="shared" si="4"/>
        <v>0</v>
      </c>
      <c r="G182" s="209"/>
      <c r="H182" s="209"/>
    </row>
    <row r="183" spans="1:8" ht="15.75" hidden="1">
      <c r="A183" s="171">
        <v>2341</v>
      </c>
      <c r="B183" s="55" t="s">
        <v>73</v>
      </c>
      <c r="C183" s="175">
        <v>4</v>
      </c>
      <c r="D183" s="175">
        <v>1</v>
      </c>
      <c r="E183" s="172" t="s">
        <v>374</v>
      </c>
      <c r="F183" s="205">
        <f t="shared" si="4"/>
        <v>0</v>
      </c>
      <c r="G183" s="208"/>
      <c r="H183" s="208"/>
    </row>
    <row r="184" spans="1:8" ht="27" hidden="1">
      <c r="A184" s="171"/>
      <c r="B184" s="55"/>
      <c r="C184" s="175"/>
      <c r="D184" s="175"/>
      <c r="E184" s="172" t="s">
        <v>743</v>
      </c>
      <c r="F184" s="205">
        <f t="shared" si="4"/>
        <v>0</v>
      </c>
      <c r="G184" s="208"/>
      <c r="H184" s="208"/>
    </row>
    <row r="185" spans="1:8" ht="15.75" hidden="1">
      <c r="A185" s="171"/>
      <c r="B185" s="55"/>
      <c r="C185" s="175"/>
      <c r="D185" s="175"/>
      <c r="E185" s="172" t="s">
        <v>744</v>
      </c>
      <c r="F185" s="205">
        <f t="shared" si="4"/>
        <v>0</v>
      </c>
      <c r="G185" s="208"/>
      <c r="H185" s="208"/>
    </row>
    <row r="186" spans="1:8" ht="15.75" hidden="1">
      <c r="A186" s="171"/>
      <c r="B186" s="55"/>
      <c r="C186" s="175"/>
      <c r="D186" s="175"/>
      <c r="E186" s="172" t="s">
        <v>744</v>
      </c>
      <c r="F186" s="205">
        <f t="shared" si="4"/>
        <v>0</v>
      </c>
      <c r="G186" s="208"/>
      <c r="H186" s="208"/>
    </row>
    <row r="187" spans="1:8" ht="15" customHeight="1">
      <c r="A187" s="171">
        <v>2350</v>
      </c>
      <c r="B187" s="54" t="s">
        <v>73</v>
      </c>
      <c r="C187" s="168">
        <v>5</v>
      </c>
      <c r="D187" s="168">
        <v>0</v>
      </c>
      <c r="E187" s="173" t="s">
        <v>375</v>
      </c>
      <c r="F187" s="205">
        <f t="shared" si="4"/>
        <v>0</v>
      </c>
      <c r="G187" s="208"/>
      <c r="H187" s="208"/>
    </row>
    <row r="188" spans="1:8" s="174" customFormat="1" ht="15.75" hidden="1">
      <c r="A188" s="171"/>
      <c r="B188" s="54"/>
      <c r="C188" s="168"/>
      <c r="D188" s="168"/>
      <c r="E188" s="172" t="s">
        <v>234</v>
      </c>
      <c r="F188" s="205">
        <f t="shared" si="4"/>
        <v>0</v>
      </c>
      <c r="G188" s="209"/>
      <c r="H188" s="209"/>
    </row>
    <row r="189" spans="1:8" ht="15.75" hidden="1">
      <c r="A189" s="171">
        <v>2351</v>
      </c>
      <c r="B189" s="55" t="s">
        <v>73</v>
      </c>
      <c r="C189" s="175">
        <v>5</v>
      </c>
      <c r="D189" s="175">
        <v>1</v>
      </c>
      <c r="E189" s="172" t="s">
        <v>376</v>
      </c>
      <c r="F189" s="205">
        <f t="shared" si="4"/>
        <v>0</v>
      </c>
      <c r="G189" s="208"/>
      <c r="H189" s="208"/>
    </row>
    <row r="190" spans="1:8" ht="27" hidden="1">
      <c r="A190" s="171"/>
      <c r="B190" s="55"/>
      <c r="C190" s="175"/>
      <c r="D190" s="175"/>
      <c r="E190" s="172" t="s">
        <v>743</v>
      </c>
      <c r="F190" s="205">
        <f t="shared" si="4"/>
        <v>0</v>
      </c>
      <c r="G190" s="208"/>
      <c r="H190" s="208"/>
    </row>
    <row r="191" spans="1:8" ht="15.75" hidden="1">
      <c r="A191" s="171"/>
      <c r="B191" s="55"/>
      <c r="C191" s="175"/>
      <c r="D191" s="175"/>
      <c r="E191" s="172" t="s">
        <v>744</v>
      </c>
      <c r="F191" s="205">
        <f t="shared" si="4"/>
        <v>0</v>
      </c>
      <c r="G191" s="208"/>
      <c r="H191" s="208"/>
    </row>
    <row r="192" spans="1:8" ht="15.75" hidden="1">
      <c r="A192" s="171"/>
      <c r="B192" s="55"/>
      <c r="C192" s="175"/>
      <c r="D192" s="175"/>
      <c r="E192" s="172" t="s">
        <v>744</v>
      </c>
      <c r="F192" s="205">
        <f t="shared" si="4"/>
        <v>0</v>
      </c>
      <c r="G192" s="208"/>
      <c r="H192" s="208"/>
    </row>
    <row r="193" spans="1:8" ht="33" customHeight="1">
      <c r="A193" s="171">
        <v>2360</v>
      </c>
      <c r="B193" s="54" t="s">
        <v>73</v>
      </c>
      <c r="C193" s="168">
        <v>6</v>
      </c>
      <c r="D193" s="168">
        <v>0</v>
      </c>
      <c r="E193" s="173" t="s">
        <v>377</v>
      </c>
      <c r="F193" s="205">
        <f t="shared" si="4"/>
        <v>0</v>
      </c>
      <c r="G193" s="208"/>
      <c r="H193" s="208"/>
    </row>
    <row r="194" spans="1:8" s="174" customFormat="1" ht="10.5" hidden="1" customHeight="1">
      <c r="A194" s="171"/>
      <c r="B194" s="54"/>
      <c r="C194" s="168"/>
      <c r="D194" s="168"/>
      <c r="E194" s="172" t="s">
        <v>234</v>
      </c>
      <c r="F194" s="205">
        <f t="shared" si="4"/>
        <v>0</v>
      </c>
      <c r="G194" s="209"/>
      <c r="H194" s="209"/>
    </row>
    <row r="195" spans="1:8" ht="27" hidden="1">
      <c r="A195" s="171">
        <v>2361</v>
      </c>
      <c r="B195" s="55" t="s">
        <v>73</v>
      </c>
      <c r="C195" s="175">
        <v>6</v>
      </c>
      <c r="D195" s="175">
        <v>1</v>
      </c>
      <c r="E195" s="172" t="s">
        <v>377</v>
      </c>
      <c r="F195" s="205">
        <f t="shared" si="4"/>
        <v>0</v>
      </c>
      <c r="G195" s="208"/>
      <c r="H195" s="208"/>
    </row>
    <row r="196" spans="1:8" ht="27" hidden="1">
      <c r="A196" s="171"/>
      <c r="B196" s="55"/>
      <c r="C196" s="175"/>
      <c r="D196" s="175"/>
      <c r="E196" s="172" t="s">
        <v>743</v>
      </c>
      <c r="F196" s="205">
        <f t="shared" si="4"/>
        <v>0</v>
      </c>
      <c r="G196" s="208"/>
      <c r="H196" s="208"/>
    </row>
    <row r="197" spans="1:8" ht="15.75" hidden="1">
      <c r="A197" s="171"/>
      <c r="B197" s="55"/>
      <c r="C197" s="175"/>
      <c r="D197" s="175"/>
      <c r="E197" s="172" t="s">
        <v>744</v>
      </c>
      <c r="F197" s="205">
        <f t="shared" si="4"/>
        <v>0</v>
      </c>
      <c r="G197" s="208"/>
      <c r="H197" s="208"/>
    </row>
    <row r="198" spans="1:8" ht="15.75" hidden="1">
      <c r="A198" s="171"/>
      <c r="B198" s="55"/>
      <c r="C198" s="175"/>
      <c r="D198" s="175"/>
      <c r="E198" s="172" t="s">
        <v>744</v>
      </c>
      <c r="F198" s="205">
        <f t="shared" si="4"/>
        <v>0</v>
      </c>
      <c r="G198" s="208"/>
      <c r="H198" s="208"/>
    </row>
    <row r="199" spans="1:8" ht="29.25" customHeight="1">
      <c r="A199" s="171">
        <v>2370</v>
      </c>
      <c r="B199" s="54" t="s">
        <v>73</v>
      </c>
      <c r="C199" s="168">
        <v>7</v>
      </c>
      <c r="D199" s="168">
        <v>0</v>
      </c>
      <c r="E199" s="173" t="s">
        <v>379</v>
      </c>
      <c r="F199" s="205">
        <f t="shared" si="4"/>
        <v>0</v>
      </c>
      <c r="G199" s="208"/>
      <c r="H199" s="208"/>
    </row>
    <row r="200" spans="1:8" s="174" customFormat="1" ht="15.75" hidden="1">
      <c r="A200" s="171"/>
      <c r="B200" s="54"/>
      <c r="C200" s="168"/>
      <c r="D200" s="168"/>
      <c r="E200" s="172" t="s">
        <v>234</v>
      </c>
      <c r="F200" s="205">
        <f t="shared" si="4"/>
        <v>0</v>
      </c>
      <c r="G200" s="209"/>
      <c r="H200" s="209"/>
    </row>
    <row r="201" spans="1:8" ht="27" hidden="1">
      <c r="A201" s="171">
        <v>2371</v>
      </c>
      <c r="B201" s="55" t="s">
        <v>73</v>
      </c>
      <c r="C201" s="175">
        <v>7</v>
      </c>
      <c r="D201" s="175">
        <v>1</v>
      </c>
      <c r="E201" s="172" t="s">
        <v>379</v>
      </c>
      <c r="F201" s="205">
        <f t="shared" si="4"/>
        <v>0</v>
      </c>
      <c r="G201" s="208"/>
      <c r="H201" s="208"/>
    </row>
    <row r="202" spans="1:8" ht="27" hidden="1">
      <c r="A202" s="171"/>
      <c r="B202" s="55"/>
      <c r="C202" s="175"/>
      <c r="D202" s="175"/>
      <c r="E202" s="172" t="s">
        <v>743</v>
      </c>
      <c r="F202" s="205">
        <f t="shared" si="4"/>
        <v>0</v>
      </c>
      <c r="G202" s="208"/>
      <c r="H202" s="208"/>
    </row>
    <row r="203" spans="1:8" ht="15.75" hidden="1">
      <c r="A203" s="171"/>
      <c r="B203" s="55"/>
      <c r="C203" s="175"/>
      <c r="D203" s="175"/>
      <c r="E203" s="172" t="s">
        <v>744</v>
      </c>
      <c r="F203" s="205">
        <f t="shared" si="4"/>
        <v>0</v>
      </c>
      <c r="G203" s="208"/>
      <c r="H203" s="208"/>
    </row>
    <row r="204" spans="1:8" ht="15.75" hidden="1">
      <c r="A204" s="171"/>
      <c r="B204" s="55"/>
      <c r="C204" s="175"/>
      <c r="D204" s="175"/>
      <c r="E204" s="172" t="s">
        <v>744</v>
      </c>
      <c r="F204" s="205">
        <f t="shared" si="4"/>
        <v>0</v>
      </c>
      <c r="G204" s="208"/>
      <c r="H204" s="208"/>
    </row>
    <row r="205" spans="1:8" s="170" customFormat="1" ht="52.5" customHeight="1">
      <c r="A205" s="167">
        <v>2400</v>
      </c>
      <c r="B205" s="54" t="s">
        <v>74</v>
      </c>
      <c r="C205" s="168">
        <v>0</v>
      </c>
      <c r="D205" s="168">
        <v>0</v>
      </c>
      <c r="E205" s="169" t="s">
        <v>747</v>
      </c>
      <c r="F205" s="212">
        <f>G205+H205</f>
        <v>0</v>
      </c>
      <c r="G205" s="213">
        <f>G207+G221+G247+G267+G287+G319+G327+G353+G379</f>
        <v>0</v>
      </c>
      <c r="H205" s="213">
        <f>H207+H221+H247+H267+H287+H319+H327+H353+H379</f>
        <v>0</v>
      </c>
    </row>
    <row r="206" spans="1:8" ht="11.25" customHeight="1">
      <c r="A206" s="171"/>
      <c r="B206" s="54"/>
      <c r="C206" s="168"/>
      <c r="D206" s="168"/>
      <c r="E206" s="172" t="s">
        <v>329</v>
      </c>
      <c r="F206" s="205"/>
      <c r="G206" s="208"/>
      <c r="H206" s="208"/>
    </row>
    <row r="207" spans="1:8" ht="36.75" customHeight="1">
      <c r="A207" s="171">
        <v>2410</v>
      </c>
      <c r="B207" s="54" t="s">
        <v>74</v>
      </c>
      <c r="C207" s="168">
        <v>1</v>
      </c>
      <c r="D207" s="168">
        <v>0</v>
      </c>
      <c r="E207" s="173" t="s">
        <v>381</v>
      </c>
      <c r="F207" s="205">
        <f t="shared" si="4"/>
        <v>0</v>
      </c>
      <c r="G207" s="207">
        <f>G209+G215</f>
        <v>0</v>
      </c>
      <c r="H207" s="207">
        <f>H209+H215</f>
        <v>0</v>
      </c>
    </row>
    <row r="208" spans="1:8" s="174" customFormat="1" ht="10.5" customHeight="1">
      <c r="A208" s="171"/>
      <c r="B208" s="54"/>
      <c r="C208" s="168"/>
      <c r="D208" s="168"/>
      <c r="E208" s="172" t="s">
        <v>234</v>
      </c>
      <c r="F208" s="205"/>
      <c r="G208" s="209"/>
      <c r="H208" s="209"/>
    </row>
    <row r="209" spans="1:8" ht="32.25" customHeight="1">
      <c r="A209" s="171">
        <v>2411</v>
      </c>
      <c r="B209" s="55" t="s">
        <v>74</v>
      </c>
      <c r="C209" s="175">
        <v>1</v>
      </c>
      <c r="D209" s="175">
        <v>1</v>
      </c>
      <c r="E209" s="172" t="s">
        <v>382</v>
      </c>
      <c r="F209" s="205">
        <f t="shared" ref="F209" si="5">G209+H209</f>
        <v>0</v>
      </c>
      <c r="G209" s="207">
        <f>SUM(G211:G214)</f>
        <v>0</v>
      </c>
      <c r="H209" s="207">
        <f>SUM(H211:H214)</f>
        <v>0</v>
      </c>
    </row>
    <row r="210" spans="1:8" ht="27">
      <c r="A210" s="171"/>
      <c r="B210" s="55"/>
      <c r="C210" s="175"/>
      <c r="D210" s="175"/>
      <c r="E210" s="172" t="s">
        <v>743</v>
      </c>
      <c r="F210" s="205"/>
      <c r="G210" s="208"/>
      <c r="H210" s="208"/>
    </row>
    <row r="211" spans="1:8" ht="15.75">
      <c r="A211" s="171"/>
      <c r="B211" s="55"/>
      <c r="C211" s="175"/>
      <c r="D211" s="175"/>
      <c r="E211" s="172" t="s">
        <v>744</v>
      </c>
      <c r="F211" s="205">
        <f t="shared" ref="F211:F215" si="6">G211+H211</f>
        <v>0</v>
      </c>
      <c r="G211" s="208"/>
      <c r="H211" s="208"/>
    </row>
    <row r="212" spans="1:8" ht="15.75">
      <c r="A212" s="171"/>
      <c r="B212" s="55"/>
      <c r="C212" s="175"/>
      <c r="D212" s="175"/>
      <c r="E212" s="172"/>
      <c r="F212" s="205">
        <f t="shared" si="6"/>
        <v>0</v>
      </c>
      <c r="G212" s="208"/>
      <c r="H212" s="208"/>
    </row>
    <row r="213" spans="1:8" ht="15.75">
      <c r="A213" s="171"/>
      <c r="B213" s="55"/>
      <c r="C213" s="175"/>
      <c r="D213" s="175"/>
      <c r="E213" s="172"/>
      <c r="F213" s="205">
        <f t="shared" si="6"/>
        <v>0</v>
      </c>
      <c r="G213" s="208"/>
      <c r="H213" s="208"/>
    </row>
    <row r="214" spans="1:8" ht="15.75">
      <c r="A214" s="171"/>
      <c r="B214" s="55"/>
      <c r="C214" s="175"/>
      <c r="D214" s="175"/>
      <c r="E214" s="172" t="s">
        <v>744</v>
      </c>
      <c r="F214" s="205">
        <f t="shared" si="6"/>
        <v>0</v>
      </c>
      <c r="G214" s="208"/>
      <c r="H214" s="208"/>
    </row>
    <row r="215" spans="1:8" ht="27">
      <c r="A215" s="171">
        <v>2412</v>
      </c>
      <c r="B215" s="55" t="s">
        <v>74</v>
      </c>
      <c r="C215" s="175">
        <v>1</v>
      </c>
      <c r="D215" s="175">
        <v>2</v>
      </c>
      <c r="E215" s="172" t="s">
        <v>383</v>
      </c>
      <c r="F215" s="205">
        <f t="shared" si="6"/>
        <v>0</v>
      </c>
      <c r="G215" s="207">
        <f>SUM(G217:G220)</f>
        <v>0</v>
      </c>
      <c r="H215" s="207">
        <f>SUM(H217:H220)</f>
        <v>0</v>
      </c>
    </row>
    <row r="216" spans="1:8" ht="27">
      <c r="A216" s="171"/>
      <c r="B216" s="55"/>
      <c r="C216" s="175"/>
      <c r="D216" s="175"/>
      <c r="E216" s="172" t="s">
        <v>743</v>
      </c>
      <c r="F216" s="205"/>
      <c r="G216" s="208"/>
      <c r="H216" s="208"/>
    </row>
    <row r="217" spans="1:8" ht="15.75">
      <c r="A217" s="171"/>
      <c r="B217" s="55"/>
      <c r="C217" s="175"/>
      <c r="D217" s="175"/>
      <c r="E217" s="172" t="s">
        <v>744</v>
      </c>
      <c r="F217" s="205">
        <f t="shared" ref="F217:F220" si="7">G217+H217</f>
        <v>0</v>
      </c>
      <c r="G217" s="208"/>
      <c r="H217" s="208"/>
    </row>
    <row r="218" spans="1:8" ht="15.75">
      <c r="A218" s="171"/>
      <c r="B218" s="55"/>
      <c r="C218" s="175"/>
      <c r="D218" s="175"/>
      <c r="E218" s="172"/>
      <c r="F218" s="205">
        <f t="shared" si="7"/>
        <v>0</v>
      </c>
      <c r="G218" s="208"/>
      <c r="H218" s="208"/>
    </row>
    <row r="219" spans="1:8" ht="15.75">
      <c r="A219" s="171"/>
      <c r="B219" s="55"/>
      <c r="C219" s="175"/>
      <c r="D219" s="175"/>
      <c r="E219" s="172"/>
      <c r="F219" s="205">
        <f t="shared" si="7"/>
        <v>0</v>
      </c>
      <c r="G219" s="208"/>
      <c r="H219" s="208"/>
    </row>
    <row r="220" spans="1:8" ht="15.75">
      <c r="A220" s="171"/>
      <c r="B220" s="55"/>
      <c r="C220" s="175"/>
      <c r="D220" s="175"/>
      <c r="E220" s="172" t="s">
        <v>744</v>
      </c>
      <c r="F220" s="205">
        <f t="shared" si="7"/>
        <v>0</v>
      </c>
      <c r="G220" s="208"/>
      <c r="H220" s="208"/>
    </row>
    <row r="221" spans="1:8" ht="33" customHeight="1">
      <c r="A221" s="171">
        <v>2420</v>
      </c>
      <c r="B221" s="54" t="s">
        <v>74</v>
      </c>
      <c r="C221" s="168">
        <v>2</v>
      </c>
      <c r="D221" s="168">
        <v>0</v>
      </c>
      <c r="E221" s="173" t="s">
        <v>384</v>
      </c>
      <c r="F221" s="205">
        <f t="shared" si="4"/>
        <v>0</v>
      </c>
      <c r="G221" s="207">
        <f>G223+G229+G235+G241</f>
        <v>0</v>
      </c>
      <c r="H221" s="207">
        <f>H223+H229+H235+H241</f>
        <v>0</v>
      </c>
    </row>
    <row r="222" spans="1:8" s="174" customFormat="1" ht="10.5" customHeight="1">
      <c r="A222" s="171"/>
      <c r="B222" s="54"/>
      <c r="C222" s="168"/>
      <c r="D222" s="168"/>
      <c r="E222" s="172" t="s">
        <v>234</v>
      </c>
      <c r="F222" s="205"/>
      <c r="G222" s="209"/>
      <c r="H222" s="209"/>
    </row>
    <row r="223" spans="1:8">
      <c r="A223" s="171">
        <v>2421</v>
      </c>
      <c r="B223" s="55" t="s">
        <v>74</v>
      </c>
      <c r="C223" s="175">
        <v>2</v>
      </c>
      <c r="D223" s="175">
        <v>1</v>
      </c>
      <c r="E223" s="172" t="s">
        <v>385</v>
      </c>
      <c r="F223" s="205">
        <f t="shared" ref="F223" si="8">G223+H223</f>
        <v>0</v>
      </c>
      <c r="G223" s="207">
        <f>SUM(G225:G228)</f>
        <v>0</v>
      </c>
      <c r="H223" s="207">
        <f>SUM(H225:H228)</f>
        <v>0</v>
      </c>
    </row>
    <row r="224" spans="1:8" ht="27">
      <c r="A224" s="171"/>
      <c r="B224" s="55"/>
      <c r="C224" s="175"/>
      <c r="D224" s="175"/>
      <c r="E224" s="172" t="s">
        <v>743</v>
      </c>
      <c r="F224" s="205"/>
      <c r="G224" s="208"/>
      <c r="H224" s="208"/>
    </row>
    <row r="225" spans="1:8" ht="15.75">
      <c r="A225" s="171"/>
      <c r="B225" s="55"/>
      <c r="C225" s="175"/>
      <c r="D225" s="175"/>
      <c r="E225" s="172" t="s">
        <v>744</v>
      </c>
      <c r="F225" s="205">
        <f t="shared" ref="F225:F229" si="9">G225+H225</f>
        <v>0</v>
      </c>
      <c r="G225" s="208"/>
      <c r="H225" s="208"/>
    </row>
    <row r="226" spans="1:8" ht="15.75">
      <c r="A226" s="171"/>
      <c r="B226" s="55"/>
      <c r="C226" s="175"/>
      <c r="D226" s="175"/>
      <c r="E226" s="172"/>
      <c r="F226" s="205">
        <f t="shared" si="9"/>
        <v>0</v>
      </c>
      <c r="G226" s="208"/>
      <c r="H226" s="208"/>
    </row>
    <row r="227" spans="1:8" ht="15.75">
      <c r="A227" s="171"/>
      <c r="B227" s="55"/>
      <c r="C227" s="175"/>
      <c r="D227" s="175"/>
      <c r="E227" s="172"/>
      <c r="F227" s="205">
        <f t="shared" si="9"/>
        <v>0</v>
      </c>
      <c r="G227" s="208"/>
      <c r="H227" s="208"/>
    </row>
    <row r="228" spans="1:8" ht="15.75">
      <c r="A228" s="171"/>
      <c r="B228" s="55"/>
      <c r="C228" s="175"/>
      <c r="D228" s="175"/>
      <c r="E228" s="172" t="s">
        <v>744</v>
      </c>
      <c r="F228" s="205">
        <f t="shared" si="9"/>
        <v>0</v>
      </c>
      <c r="G228" s="208"/>
      <c r="H228" s="208"/>
    </row>
    <row r="229" spans="1:8">
      <c r="A229" s="171">
        <v>2422</v>
      </c>
      <c r="B229" s="55" t="s">
        <v>74</v>
      </c>
      <c r="C229" s="175">
        <v>2</v>
      </c>
      <c r="D229" s="175">
        <v>2</v>
      </c>
      <c r="E229" s="172" t="s">
        <v>386</v>
      </c>
      <c r="F229" s="205">
        <f t="shared" si="9"/>
        <v>0</v>
      </c>
      <c r="G229" s="207">
        <f>SUM(G231:G234)</f>
        <v>0</v>
      </c>
      <c r="H229" s="207">
        <f>SUM(H231:H234)</f>
        <v>0</v>
      </c>
    </row>
    <row r="230" spans="1:8" ht="27">
      <c r="A230" s="171"/>
      <c r="B230" s="55"/>
      <c r="C230" s="175"/>
      <c r="D230" s="175"/>
      <c r="E230" s="172" t="s">
        <v>743</v>
      </c>
      <c r="F230" s="205"/>
      <c r="G230" s="208"/>
      <c r="H230" s="208"/>
    </row>
    <row r="231" spans="1:8" ht="15.75">
      <c r="A231" s="171"/>
      <c r="B231" s="55"/>
      <c r="C231" s="175"/>
      <c r="D231" s="175"/>
      <c r="E231" s="172" t="s">
        <v>744</v>
      </c>
      <c r="F231" s="205">
        <f t="shared" ref="F231:F235" si="10">G231+H231</f>
        <v>0</v>
      </c>
      <c r="G231" s="208"/>
      <c r="H231" s="208"/>
    </row>
    <row r="232" spans="1:8" ht="15.75">
      <c r="A232" s="171"/>
      <c r="B232" s="55"/>
      <c r="C232" s="175"/>
      <c r="D232" s="175"/>
      <c r="E232" s="172"/>
      <c r="F232" s="205">
        <f t="shared" si="10"/>
        <v>0</v>
      </c>
      <c r="G232" s="208"/>
      <c r="H232" s="208"/>
    </row>
    <row r="233" spans="1:8" ht="15.75">
      <c r="A233" s="171"/>
      <c r="B233" s="55"/>
      <c r="C233" s="175"/>
      <c r="D233" s="175"/>
      <c r="E233" s="172"/>
      <c r="F233" s="205">
        <f t="shared" si="10"/>
        <v>0</v>
      </c>
      <c r="G233" s="208"/>
      <c r="H233" s="208"/>
    </row>
    <row r="234" spans="1:8" ht="15.75">
      <c r="A234" s="171"/>
      <c r="B234" s="55"/>
      <c r="C234" s="175"/>
      <c r="D234" s="175"/>
      <c r="E234" s="172" t="s">
        <v>744</v>
      </c>
      <c r="F234" s="205">
        <f t="shared" si="10"/>
        <v>0</v>
      </c>
      <c r="G234" s="208"/>
      <c r="H234" s="208"/>
    </row>
    <row r="235" spans="1:8">
      <c r="A235" s="171">
        <v>2423</v>
      </c>
      <c r="B235" s="55" t="s">
        <v>74</v>
      </c>
      <c r="C235" s="175">
        <v>2</v>
      </c>
      <c r="D235" s="175">
        <v>3</v>
      </c>
      <c r="E235" s="172" t="s">
        <v>387</v>
      </c>
      <c r="F235" s="205">
        <f t="shared" si="10"/>
        <v>0</v>
      </c>
      <c r="G235" s="207">
        <f>SUM(G237:G240)</f>
        <v>0</v>
      </c>
      <c r="H235" s="207">
        <f>SUM(H237:H240)</f>
        <v>0</v>
      </c>
    </row>
    <row r="236" spans="1:8" ht="27">
      <c r="A236" s="171"/>
      <c r="B236" s="55"/>
      <c r="C236" s="175"/>
      <c r="D236" s="175"/>
      <c r="E236" s="172" t="s">
        <v>743</v>
      </c>
      <c r="F236" s="205"/>
      <c r="G236" s="208"/>
      <c r="H236" s="208"/>
    </row>
    <row r="237" spans="1:8" ht="15.75">
      <c r="A237" s="171"/>
      <c r="B237" s="55"/>
      <c r="C237" s="175"/>
      <c r="D237" s="175"/>
      <c r="E237" s="172" t="s">
        <v>744</v>
      </c>
      <c r="F237" s="205">
        <f t="shared" ref="F237:F241" si="11">G237+H237</f>
        <v>0</v>
      </c>
      <c r="G237" s="208"/>
      <c r="H237" s="208"/>
    </row>
    <row r="238" spans="1:8" ht="15.75">
      <c r="A238" s="171"/>
      <c r="B238" s="55"/>
      <c r="C238" s="175"/>
      <c r="D238" s="175"/>
      <c r="E238" s="172"/>
      <c r="F238" s="205">
        <f t="shared" si="11"/>
        <v>0</v>
      </c>
      <c r="G238" s="208"/>
      <c r="H238" s="208"/>
    </row>
    <row r="239" spans="1:8" ht="15.75">
      <c r="A239" s="171"/>
      <c r="B239" s="55"/>
      <c r="C239" s="175"/>
      <c r="D239" s="175"/>
      <c r="E239" s="172"/>
      <c r="F239" s="205">
        <f t="shared" si="11"/>
        <v>0</v>
      </c>
      <c r="G239" s="208"/>
      <c r="H239" s="208"/>
    </row>
    <row r="240" spans="1:8" ht="15.75">
      <c r="A240" s="171"/>
      <c r="B240" s="55"/>
      <c r="C240" s="175"/>
      <c r="D240" s="175"/>
      <c r="E240" s="172" t="s">
        <v>744</v>
      </c>
      <c r="F240" s="205">
        <f t="shared" si="11"/>
        <v>0</v>
      </c>
      <c r="G240" s="208"/>
      <c r="H240" s="208"/>
    </row>
    <row r="241" spans="1:8">
      <c r="A241" s="171">
        <v>2424</v>
      </c>
      <c r="B241" s="55" t="s">
        <v>74</v>
      </c>
      <c r="C241" s="175">
        <v>2</v>
      </c>
      <c r="D241" s="175">
        <v>4</v>
      </c>
      <c r="E241" s="172" t="s">
        <v>388</v>
      </c>
      <c r="F241" s="205">
        <f t="shared" si="11"/>
        <v>0</v>
      </c>
      <c r="G241" s="207">
        <f>SUM(G243:G246)</f>
        <v>0</v>
      </c>
      <c r="H241" s="207">
        <f>SUM(H243:H246)</f>
        <v>0</v>
      </c>
    </row>
    <row r="242" spans="1:8" ht="27">
      <c r="A242" s="171"/>
      <c r="B242" s="55"/>
      <c r="C242" s="175"/>
      <c r="D242" s="175"/>
      <c r="E242" s="172" t="s">
        <v>743</v>
      </c>
      <c r="F242" s="205"/>
      <c r="G242" s="208"/>
      <c r="H242" s="208"/>
    </row>
    <row r="243" spans="1:8" ht="15.75">
      <c r="A243" s="171"/>
      <c r="B243" s="55"/>
      <c r="C243" s="175"/>
      <c r="D243" s="175"/>
      <c r="E243" s="172" t="s">
        <v>744</v>
      </c>
      <c r="F243" s="205">
        <f t="shared" ref="F243:F247" si="12">G243+H243</f>
        <v>0</v>
      </c>
      <c r="G243" s="208"/>
      <c r="H243" s="208"/>
    </row>
    <row r="244" spans="1:8" ht="15.75">
      <c r="A244" s="171"/>
      <c r="B244" s="55"/>
      <c r="C244" s="175"/>
      <c r="D244" s="175"/>
      <c r="E244" s="172"/>
      <c r="F244" s="205">
        <f t="shared" si="12"/>
        <v>0</v>
      </c>
      <c r="G244" s="208"/>
      <c r="H244" s="208"/>
    </row>
    <row r="245" spans="1:8" ht="15.75">
      <c r="A245" s="171"/>
      <c r="B245" s="55"/>
      <c r="C245" s="175"/>
      <c r="D245" s="175"/>
      <c r="E245" s="172"/>
      <c r="F245" s="205">
        <f t="shared" si="12"/>
        <v>0</v>
      </c>
      <c r="G245" s="208"/>
      <c r="H245" s="208"/>
    </row>
    <row r="246" spans="1:8" ht="15.75">
      <c r="A246" s="171"/>
      <c r="B246" s="55"/>
      <c r="C246" s="175"/>
      <c r="D246" s="175"/>
      <c r="E246" s="172" t="s">
        <v>744</v>
      </c>
      <c r="F246" s="205">
        <f t="shared" si="12"/>
        <v>0</v>
      </c>
      <c r="G246" s="208"/>
      <c r="H246" s="208"/>
    </row>
    <row r="247" spans="1:8">
      <c r="A247" s="171">
        <v>2430</v>
      </c>
      <c r="B247" s="54" t="s">
        <v>74</v>
      </c>
      <c r="C247" s="168">
        <v>3</v>
      </c>
      <c r="D247" s="168">
        <v>0</v>
      </c>
      <c r="E247" s="173" t="s">
        <v>389</v>
      </c>
      <c r="F247" s="205">
        <f t="shared" si="12"/>
        <v>0</v>
      </c>
      <c r="G247" s="207">
        <f>G249+G255+G261</f>
        <v>0</v>
      </c>
      <c r="H247" s="207">
        <f>H249+H255+H261</f>
        <v>0</v>
      </c>
    </row>
    <row r="248" spans="1:8" s="174" customFormat="1" ht="10.5" customHeight="1">
      <c r="A248" s="171"/>
      <c r="B248" s="54"/>
      <c r="C248" s="168"/>
      <c r="D248" s="168"/>
      <c r="E248" s="172" t="s">
        <v>234</v>
      </c>
      <c r="F248" s="205"/>
      <c r="G248" s="208"/>
      <c r="H248" s="208"/>
    </row>
    <row r="249" spans="1:8">
      <c r="A249" s="171">
        <v>2431</v>
      </c>
      <c r="B249" s="55" t="s">
        <v>74</v>
      </c>
      <c r="C249" s="175">
        <v>3</v>
      </c>
      <c r="D249" s="175">
        <v>1</v>
      </c>
      <c r="E249" s="172" t="s">
        <v>390</v>
      </c>
      <c r="F249" s="205">
        <f t="shared" ref="F249" si="13">G249+H249</f>
        <v>0</v>
      </c>
      <c r="G249" s="207">
        <f>SUM(G251:G254)</f>
        <v>0</v>
      </c>
      <c r="H249" s="207">
        <f>SUM(H251:H254)</f>
        <v>0</v>
      </c>
    </row>
    <row r="250" spans="1:8" ht="27">
      <c r="A250" s="171"/>
      <c r="B250" s="55"/>
      <c r="C250" s="175"/>
      <c r="D250" s="175"/>
      <c r="E250" s="172" t="s">
        <v>743</v>
      </c>
      <c r="F250" s="205"/>
      <c r="G250" s="208"/>
      <c r="H250" s="208"/>
    </row>
    <row r="251" spans="1:8" ht="15.75">
      <c r="A251" s="171"/>
      <c r="B251" s="55"/>
      <c r="C251" s="175"/>
      <c r="D251" s="175"/>
      <c r="E251" s="172" t="s">
        <v>744</v>
      </c>
      <c r="F251" s="205">
        <f t="shared" ref="F251:F254" si="14">G251+H251</f>
        <v>0</v>
      </c>
      <c r="G251" s="208"/>
      <c r="H251" s="208"/>
    </row>
    <row r="252" spans="1:8" ht="15.75">
      <c r="A252" s="171"/>
      <c r="B252" s="55"/>
      <c r="C252" s="175"/>
      <c r="D252" s="175"/>
      <c r="E252" s="172"/>
      <c r="F252" s="205">
        <f t="shared" si="14"/>
        <v>0</v>
      </c>
      <c r="G252" s="208"/>
      <c r="H252" s="208"/>
    </row>
    <row r="253" spans="1:8" ht="15.75">
      <c r="A253" s="171"/>
      <c r="B253" s="55"/>
      <c r="C253" s="175"/>
      <c r="D253" s="175"/>
      <c r="E253" s="172"/>
      <c r="F253" s="205">
        <f t="shared" si="14"/>
        <v>0</v>
      </c>
      <c r="G253" s="208"/>
      <c r="H253" s="208"/>
    </row>
    <row r="254" spans="1:8" ht="15.75">
      <c r="A254" s="171"/>
      <c r="B254" s="55"/>
      <c r="C254" s="175"/>
      <c r="D254" s="175"/>
      <c r="E254" s="172" t="s">
        <v>744</v>
      </c>
      <c r="F254" s="205">
        <f t="shared" si="14"/>
        <v>0</v>
      </c>
      <c r="G254" s="208"/>
      <c r="H254" s="208"/>
    </row>
    <row r="255" spans="1:8">
      <c r="A255" s="171">
        <v>2432</v>
      </c>
      <c r="B255" s="55" t="s">
        <v>74</v>
      </c>
      <c r="C255" s="175">
        <v>3</v>
      </c>
      <c r="D255" s="175">
        <v>2</v>
      </c>
      <c r="E255" s="172" t="s">
        <v>391</v>
      </c>
      <c r="F255" s="205">
        <f t="shared" ref="F255:F329" si="15">G255+H255</f>
        <v>0</v>
      </c>
      <c r="G255" s="207">
        <f>SUM(G257:G260)</f>
        <v>0</v>
      </c>
      <c r="H255" s="207">
        <f>SUM(H257:H260)</f>
        <v>0</v>
      </c>
    </row>
    <row r="256" spans="1:8" ht="27">
      <c r="A256" s="171"/>
      <c r="B256" s="55"/>
      <c r="C256" s="175"/>
      <c r="D256" s="175"/>
      <c r="E256" s="172" t="s">
        <v>743</v>
      </c>
      <c r="F256" s="205"/>
      <c r="G256" s="208"/>
      <c r="H256" s="208"/>
    </row>
    <row r="257" spans="1:8" ht="15.75">
      <c r="A257" s="171"/>
      <c r="B257" s="55"/>
      <c r="C257" s="175"/>
      <c r="D257" s="175"/>
      <c r="E257" s="172" t="s">
        <v>744</v>
      </c>
      <c r="F257" s="205">
        <f t="shared" ref="F257:F261" si="16">G257+H257</f>
        <v>0</v>
      </c>
      <c r="G257" s="208"/>
      <c r="H257" s="208"/>
    </row>
    <row r="258" spans="1:8" ht="15.75">
      <c r="A258" s="171"/>
      <c r="B258" s="55"/>
      <c r="C258" s="175"/>
      <c r="D258" s="175"/>
      <c r="E258" s="172"/>
      <c r="F258" s="205">
        <f t="shared" si="16"/>
        <v>0</v>
      </c>
      <c r="G258" s="208"/>
      <c r="H258" s="208"/>
    </row>
    <row r="259" spans="1:8" ht="15.75">
      <c r="A259" s="171"/>
      <c r="B259" s="55"/>
      <c r="C259" s="175"/>
      <c r="D259" s="175"/>
      <c r="E259" s="172"/>
      <c r="F259" s="205">
        <f t="shared" si="16"/>
        <v>0</v>
      </c>
      <c r="G259" s="208"/>
      <c r="H259" s="208"/>
    </row>
    <row r="260" spans="1:8" ht="15.75">
      <c r="A260" s="171"/>
      <c r="B260" s="55"/>
      <c r="C260" s="175"/>
      <c r="D260" s="175"/>
      <c r="E260" s="172" t="s">
        <v>744</v>
      </c>
      <c r="F260" s="205">
        <f t="shared" si="16"/>
        <v>0</v>
      </c>
      <c r="G260" s="208"/>
      <c r="H260" s="208"/>
    </row>
    <row r="261" spans="1:8">
      <c r="A261" s="171">
        <v>2433</v>
      </c>
      <c r="B261" s="55" t="s">
        <v>74</v>
      </c>
      <c r="C261" s="175">
        <v>3</v>
      </c>
      <c r="D261" s="175">
        <v>3</v>
      </c>
      <c r="E261" s="172" t="s">
        <v>392</v>
      </c>
      <c r="F261" s="205">
        <f t="shared" si="16"/>
        <v>0</v>
      </c>
      <c r="G261" s="207">
        <f>SUM(G263:G266)</f>
        <v>0</v>
      </c>
      <c r="H261" s="207">
        <f>SUM(H263:H266)</f>
        <v>0</v>
      </c>
    </row>
    <row r="262" spans="1:8" ht="27">
      <c r="A262" s="171"/>
      <c r="B262" s="55"/>
      <c r="C262" s="175"/>
      <c r="D262" s="175"/>
      <c r="E262" s="172" t="s">
        <v>743</v>
      </c>
      <c r="F262" s="205"/>
      <c r="G262" s="208"/>
      <c r="H262" s="208"/>
    </row>
    <row r="263" spans="1:8" ht="15.75">
      <c r="A263" s="171"/>
      <c r="B263" s="55"/>
      <c r="C263" s="175"/>
      <c r="D263" s="175"/>
      <c r="E263" s="172" t="s">
        <v>744</v>
      </c>
      <c r="F263" s="205">
        <f t="shared" ref="F263:F266" si="17">G263+H263</f>
        <v>0</v>
      </c>
      <c r="G263" s="208"/>
      <c r="H263" s="208"/>
    </row>
    <row r="264" spans="1:8" ht="15.75">
      <c r="A264" s="171"/>
      <c r="B264" s="55"/>
      <c r="C264" s="175"/>
      <c r="D264" s="175"/>
      <c r="E264" s="172"/>
      <c r="F264" s="205">
        <f t="shared" si="17"/>
        <v>0</v>
      </c>
      <c r="G264" s="208"/>
      <c r="H264" s="208"/>
    </row>
    <row r="265" spans="1:8" ht="15.75">
      <c r="A265" s="171"/>
      <c r="B265" s="55"/>
      <c r="C265" s="175"/>
      <c r="D265" s="175"/>
      <c r="E265" s="172"/>
      <c r="F265" s="205">
        <f t="shared" si="17"/>
        <v>0</v>
      </c>
      <c r="G265" s="208"/>
      <c r="H265" s="208"/>
    </row>
    <row r="266" spans="1:8" ht="15.75">
      <c r="A266" s="171"/>
      <c r="B266" s="55"/>
      <c r="C266" s="175"/>
      <c r="D266" s="175"/>
      <c r="E266" s="172" t="s">
        <v>744</v>
      </c>
      <c r="F266" s="205">
        <f t="shared" si="17"/>
        <v>0</v>
      </c>
      <c r="G266" s="208"/>
      <c r="H266" s="208"/>
    </row>
    <row r="267" spans="1:8" ht="33.75" customHeight="1">
      <c r="A267" s="171">
        <v>2440</v>
      </c>
      <c r="B267" s="54" t="s">
        <v>74</v>
      </c>
      <c r="C267" s="168">
        <v>4</v>
      </c>
      <c r="D267" s="168">
        <v>0</v>
      </c>
      <c r="E267" s="173" t="s">
        <v>396</v>
      </c>
      <c r="F267" s="205">
        <f t="shared" si="15"/>
        <v>0</v>
      </c>
      <c r="G267" s="207">
        <f>G269+G275+G281</f>
        <v>0</v>
      </c>
      <c r="H267" s="207">
        <f>H269+H275+H281</f>
        <v>0</v>
      </c>
    </row>
    <row r="268" spans="1:8" s="174" customFormat="1" ht="10.5" customHeight="1">
      <c r="A268" s="171"/>
      <c r="B268" s="54"/>
      <c r="C268" s="168"/>
      <c r="D268" s="168"/>
      <c r="E268" s="172" t="s">
        <v>234</v>
      </c>
      <c r="F268" s="205"/>
      <c r="G268" s="209"/>
      <c r="H268" s="209"/>
    </row>
    <row r="269" spans="1:8" ht="34.5" customHeight="1">
      <c r="A269" s="171">
        <v>2441</v>
      </c>
      <c r="B269" s="55" t="s">
        <v>74</v>
      </c>
      <c r="C269" s="175">
        <v>4</v>
      </c>
      <c r="D269" s="175">
        <v>1</v>
      </c>
      <c r="E269" s="172" t="s">
        <v>397</v>
      </c>
      <c r="F269" s="205">
        <f t="shared" si="15"/>
        <v>0</v>
      </c>
      <c r="G269" s="207">
        <f>SUM(G271:G274)</f>
        <v>0</v>
      </c>
      <c r="H269" s="207">
        <f>SUM(H271:H274)</f>
        <v>0</v>
      </c>
    </row>
    <row r="270" spans="1:8" ht="27">
      <c r="A270" s="171"/>
      <c r="B270" s="55"/>
      <c r="C270" s="175"/>
      <c r="D270" s="175"/>
      <c r="E270" s="172" t="s">
        <v>743</v>
      </c>
      <c r="F270" s="205"/>
      <c r="G270" s="208"/>
      <c r="H270" s="208"/>
    </row>
    <row r="271" spans="1:8" ht="15.75">
      <c r="A271" s="171"/>
      <c r="B271" s="55"/>
      <c r="C271" s="175"/>
      <c r="D271" s="175"/>
      <c r="E271" s="172" t="s">
        <v>744</v>
      </c>
      <c r="F271" s="205">
        <f t="shared" ref="F271:F275" si="18">G271+H271</f>
        <v>0</v>
      </c>
      <c r="G271" s="208"/>
      <c r="H271" s="208"/>
    </row>
    <row r="272" spans="1:8" ht="15.75">
      <c r="A272" s="171"/>
      <c r="B272" s="55"/>
      <c r="C272" s="175"/>
      <c r="D272" s="175"/>
      <c r="E272" s="172"/>
      <c r="F272" s="205">
        <f t="shared" si="18"/>
        <v>0</v>
      </c>
      <c r="G272" s="208"/>
      <c r="H272" s="208"/>
    </row>
    <row r="273" spans="1:8" ht="15.75">
      <c r="A273" s="171"/>
      <c r="B273" s="55"/>
      <c r="C273" s="175"/>
      <c r="D273" s="175"/>
      <c r="E273" s="172"/>
      <c r="F273" s="205">
        <f t="shared" si="18"/>
        <v>0</v>
      </c>
      <c r="G273" s="208"/>
      <c r="H273" s="208"/>
    </row>
    <row r="274" spans="1:8" ht="15.75">
      <c r="A274" s="171"/>
      <c r="B274" s="55"/>
      <c r="C274" s="175"/>
      <c r="D274" s="175"/>
      <c r="E274" s="172" t="s">
        <v>744</v>
      </c>
      <c r="F274" s="205">
        <f t="shared" si="18"/>
        <v>0</v>
      </c>
      <c r="G274" s="208"/>
      <c r="H274" s="208"/>
    </row>
    <row r="275" spans="1:8">
      <c r="A275" s="171">
        <v>2442</v>
      </c>
      <c r="B275" s="55" t="s">
        <v>74</v>
      </c>
      <c r="C275" s="175">
        <v>4</v>
      </c>
      <c r="D275" s="175">
        <v>2</v>
      </c>
      <c r="E275" s="172" t="s">
        <v>398</v>
      </c>
      <c r="F275" s="205">
        <f t="shared" si="18"/>
        <v>0</v>
      </c>
      <c r="G275" s="207">
        <f>SUM(G277:G280)</f>
        <v>0</v>
      </c>
      <c r="H275" s="207">
        <f>SUM(H277:H280)</f>
        <v>0</v>
      </c>
    </row>
    <row r="276" spans="1:8" ht="27">
      <c r="A276" s="171"/>
      <c r="B276" s="55"/>
      <c r="C276" s="175"/>
      <c r="D276" s="175"/>
      <c r="E276" s="172" t="s">
        <v>743</v>
      </c>
      <c r="F276" s="205"/>
      <c r="G276" s="208"/>
      <c r="H276" s="208"/>
    </row>
    <row r="277" spans="1:8" ht="15.75">
      <c r="A277" s="171"/>
      <c r="B277" s="55"/>
      <c r="C277" s="175"/>
      <c r="D277" s="175"/>
      <c r="E277" s="172" t="s">
        <v>744</v>
      </c>
      <c r="F277" s="205">
        <f t="shared" ref="F277:F281" si="19">G277+H277</f>
        <v>0</v>
      </c>
      <c r="G277" s="208"/>
      <c r="H277" s="208"/>
    </row>
    <row r="278" spans="1:8" ht="15.75">
      <c r="A278" s="171"/>
      <c r="B278" s="55"/>
      <c r="C278" s="175"/>
      <c r="D278" s="175"/>
      <c r="E278" s="172"/>
      <c r="F278" s="205">
        <f t="shared" si="19"/>
        <v>0</v>
      </c>
      <c r="G278" s="208"/>
      <c r="H278" s="208"/>
    </row>
    <row r="279" spans="1:8" ht="15.75">
      <c r="A279" s="171"/>
      <c r="B279" s="55"/>
      <c r="C279" s="175"/>
      <c r="D279" s="175"/>
      <c r="E279" s="172"/>
      <c r="F279" s="205">
        <f t="shared" si="19"/>
        <v>0</v>
      </c>
      <c r="G279" s="208"/>
      <c r="H279" s="208"/>
    </row>
    <row r="280" spans="1:8" ht="15.75">
      <c r="A280" s="171"/>
      <c r="B280" s="55"/>
      <c r="C280" s="175"/>
      <c r="D280" s="175"/>
      <c r="E280" s="172" t="s">
        <v>744</v>
      </c>
      <c r="F280" s="205">
        <f t="shared" si="19"/>
        <v>0</v>
      </c>
      <c r="G280" s="208"/>
      <c r="H280" s="208"/>
    </row>
    <row r="281" spans="1:8">
      <c r="A281" s="171">
        <v>2443</v>
      </c>
      <c r="B281" s="55" t="s">
        <v>74</v>
      </c>
      <c r="C281" s="175">
        <v>4</v>
      </c>
      <c r="D281" s="175">
        <v>3</v>
      </c>
      <c r="E281" s="172" t="s">
        <v>399</v>
      </c>
      <c r="F281" s="205">
        <f t="shared" si="19"/>
        <v>0</v>
      </c>
      <c r="G281" s="207">
        <f>SUM(G283:G286)</f>
        <v>0</v>
      </c>
      <c r="H281" s="207">
        <f>SUM(H283:H286)</f>
        <v>0</v>
      </c>
    </row>
    <row r="282" spans="1:8" ht="27">
      <c r="A282" s="171"/>
      <c r="B282" s="55"/>
      <c r="C282" s="175"/>
      <c r="D282" s="175"/>
      <c r="E282" s="172" t="s">
        <v>743</v>
      </c>
      <c r="F282" s="205"/>
      <c r="G282" s="208"/>
      <c r="H282" s="208"/>
    </row>
    <row r="283" spans="1:8" ht="15.75">
      <c r="A283" s="171"/>
      <c r="B283" s="55"/>
      <c r="C283" s="175"/>
      <c r="D283" s="175"/>
      <c r="E283" s="172" t="s">
        <v>744</v>
      </c>
      <c r="F283" s="205">
        <f t="shared" ref="F283:F286" si="20">G283+H283</f>
        <v>0</v>
      </c>
      <c r="G283" s="208"/>
      <c r="H283" s="208"/>
    </row>
    <row r="284" spans="1:8" ht="15.75">
      <c r="A284" s="171"/>
      <c r="B284" s="55"/>
      <c r="C284" s="175"/>
      <c r="D284" s="175"/>
      <c r="E284" s="172"/>
      <c r="F284" s="205">
        <f t="shared" si="20"/>
        <v>0</v>
      </c>
      <c r="G284" s="208"/>
      <c r="H284" s="208"/>
    </row>
    <row r="285" spans="1:8" ht="15.75">
      <c r="A285" s="171"/>
      <c r="B285" s="55"/>
      <c r="C285" s="175"/>
      <c r="D285" s="175"/>
      <c r="E285" s="172"/>
      <c r="F285" s="205">
        <f t="shared" si="20"/>
        <v>0</v>
      </c>
      <c r="G285" s="208"/>
      <c r="H285" s="208"/>
    </row>
    <row r="286" spans="1:8" ht="15.75">
      <c r="A286" s="171"/>
      <c r="B286" s="55"/>
      <c r="C286" s="175"/>
      <c r="D286" s="175"/>
      <c r="E286" s="172" t="s">
        <v>744</v>
      </c>
      <c r="F286" s="205">
        <f t="shared" si="20"/>
        <v>0</v>
      </c>
      <c r="G286" s="208"/>
      <c r="H286" s="208"/>
    </row>
    <row r="287" spans="1:8">
      <c r="A287" s="171">
        <v>2450</v>
      </c>
      <c r="B287" s="54" t="s">
        <v>74</v>
      </c>
      <c r="C287" s="168">
        <v>5</v>
      </c>
      <c r="D287" s="168">
        <v>0</v>
      </c>
      <c r="E287" s="173" t="s">
        <v>400</v>
      </c>
      <c r="F287" s="205">
        <f t="shared" si="15"/>
        <v>0</v>
      </c>
      <c r="G287" s="207">
        <f>G289+G295+G301+G307+G313</f>
        <v>0</v>
      </c>
      <c r="H287" s="207">
        <f>H289+H295+H301+H307+H313</f>
        <v>0</v>
      </c>
    </row>
    <row r="288" spans="1:8" s="174" customFormat="1" ht="10.5" customHeight="1">
      <c r="A288" s="171"/>
      <c r="B288" s="54"/>
      <c r="C288" s="168"/>
      <c r="D288" s="168"/>
      <c r="E288" s="172" t="s">
        <v>234</v>
      </c>
      <c r="F288" s="205"/>
      <c r="G288" s="209"/>
      <c r="H288" s="209"/>
    </row>
    <row r="289" spans="1:8" ht="21.75" customHeight="1">
      <c r="A289" s="171">
        <v>2451</v>
      </c>
      <c r="B289" s="55" t="s">
        <v>74</v>
      </c>
      <c r="C289" s="175">
        <v>5</v>
      </c>
      <c r="D289" s="175">
        <v>1</v>
      </c>
      <c r="E289" s="172" t="s">
        <v>401</v>
      </c>
      <c r="F289" s="205">
        <f t="shared" si="15"/>
        <v>0</v>
      </c>
      <c r="G289" s="207">
        <f>SUM(G291:G294)</f>
        <v>0</v>
      </c>
      <c r="H289" s="207">
        <f>SUM(H291:H294)</f>
        <v>0</v>
      </c>
    </row>
    <row r="290" spans="1:8" ht="27">
      <c r="A290" s="171"/>
      <c r="B290" s="55"/>
      <c r="C290" s="175"/>
      <c r="D290" s="175"/>
      <c r="E290" s="172" t="s">
        <v>743</v>
      </c>
      <c r="F290" s="205"/>
      <c r="G290" s="208"/>
      <c r="H290" s="208"/>
    </row>
    <row r="291" spans="1:8" ht="15.75">
      <c r="A291" s="171"/>
      <c r="B291" s="55"/>
      <c r="C291" s="175"/>
      <c r="D291" s="175"/>
      <c r="E291" s="172" t="s">
        <v>744</v>
      </c>
      <c r="F291" s="205">
        <f t="shared" ref="F291:F295" si="21">G291+H291</f>
        <v>0</v>
      </c>
      <c r="G291" s="208"/>
      <c r="H291" s="208"/>
    </row>
    <row r="292" spans="1:8" ht="15.75">
      <c r="A292" s="171"/>
      <c r="B292" s="55"/>
      <c r="C292" s="175"/>
      <c r="D292" s="175"/>
      <c r="E292" s="172"/>
      <c r="F292" s="205">
        <f t="shared" si="21"/>
        <v>0</v>
      </c>
      <c r="G292" s="208"/>
      <c r="H292" s="208"/>
    </row>
    <row r="293" spans="1:8" ht="15.75">
      <c r="A293" s="171"/>
      <c r="B293" s="55"/>
      <c r="C293" s="175"/>
      <c r="D293" s="175"/>
      <c r="E293" s="172"/>
      <c r="F293" s="205">
        <f t="shared" si="21"/>
        <v>0</v>
      </c>
      <c r="G293" s="208"/>
      <c r="H293" s="208"/>
    </row>
    <row r="294" spans="1:8" ht="15.75">
      <c r="A294" s="171"/>
      <c r="B294" s="55"/>
      <c r="C294" s="175"/>
      <c r="D294" s="175"/>
      <c r="E294" s="172" t="s">
        <v>744</v>
      </c>
      <c r="F294" s="205">
        <f t="shared" si="21"/>
        <v>0</v>
      </c>
      <c r="G294" s="208"/>
      <c r="H294" s="208"/>
    </row>
    <row r="295" spans="1:8">
      <c r="A295" s="171">
        <v>2452</v>
      </c>
      <c r="B295" s="55" t="s">
        <v>74</v>
      </c>
      <c r="C295" s="175">
        <v>5</v>
      </c>
      <c r="D295" s="175">
        <v>2</v>
      </c>
      <c r="E295" s="172" t="s">
        <v>402</v>
      </c>
      <c r="F295" s="205">
        <f t="shared" si="21"/>
        <v>0</v>
      </c>
      <c r="G295" s="207">
        <f>SUM(G297:G300)</f>
        <v>0</v>
      </c>
      <c r="H295" s="207">
        <f>SUM(H297:H300)</f>
        <v>0</v>
      </c>
    </row>
    <row r="296" spans="1:8" ht="27">
      <c r="A296" s="171"/>
      <c r="B296" s="55"/>
      <c r="C296" s="175"/>
      <c r="D296" s="175"/>
      <c r="E296" s="172" t="s">
        <v>743</v>
      </c>
      <c r="F296" s="205"/>
      <c r="G296" s="208"/>
      <c r="H296" s="208"/>
    </row>
    <row r="297" spans="1:8" ht="15.75">
      <c r="A297" s="171"/>
      <c r="B297" s="55"/>
      <c r="C297" s="175"/>
      <c r="D297" s="175"/>
      <c r="E297" s="172" t="s">
        <v>744</v>
      </c>
      <c r="F297" s="205">
        <f t="shared" ref="F297:F301" si="22">G297+H297</f>
        <v>0</v>
      </c>
      <c r="G297" s="208"/>
      <c r="H297" s="208"/>
    </row>
    <row r="298" spans="1:8" ht="15.75">
      <c r="A298" s="171"/>
      <c r="B298" s="55"/>
      <c r="C298" s="175"/>
      <c r="D298" s="175"/>
      <c r="E298" s="172"/>
      <c r="F298" s="205">
        <f t="shared" si="22"/>
        <v>0</v>
      </c>
      <c r="G298" s="208"/>
      <c r="H298" s="208"/>
    </row>
    <row r="299" spans="1:8" ht="15.75">
      <c r="A299" s="171"/>
      <c r="B299" s="55"/>
      <c r="C299" s="175"/>
      <c r="D299" s="175"/>
      <c r="E299" s="172"/>
      <c r="F299" s="205">
        <f t="shared" si="22"/>
        <v>0</v>
      </c>
      <c r="G299" s="208"/>
      <c r="H299" s="208"/>
    </row>
    <row r="300" spans="1:8" ht="15.75">
      <c r="A300" s="171"/>
      <c r="B300" s="55"/>
      <c r="C300" s="175"/>
      <c r="D300" s="175"/>
      <c r="E300" s="172" t="s">
        <v>744</v>
      </c>
      <c r="F300" s="205">
        <f t="shared" si="22"/>
        <v>0</v>
      </c>
      <c r="G300" s="208"/>
      <c r="H300" s="208"/>
    </row>
    <row r="301" spans="1:8">
      <c r="A301" s="171">
        <v>2453</v>
      </c>
      <c r="B301" s="55" t="s">
        <v>74</v>
      </c>
      <c r="C301" s="175">
        <v>5</v>
      </c>
      <c r="D301" s="175">
        <v>3</v>
      </c>
      <c r="E301" s="172" t="s">
        <v>403</v>
      </c>
      <c r="F301" s="205">
        <f t="shared" si="22"/>
        <v>0</v>
      </c>
      <c r="G301" s="207">
        <f>SUM(G303:G306)</f>
        <v>0</v>
      </c>
      <c r="H301" s="207">
        <f>SUM(H303:H306)</f>
        <v>0</v>
      </c>
    </row>
    <row r="302" spans="1:8" ht="27">
      <c r="A302" s="171"/>
      <c r="B302" s="55"/>
      <c r="C302" s="175"/>
      <c r="D302" s="175"/>
      <c r="E302" s="172" t="s">
        <v>743</v>
      </c>
      <c r="F302" s="205"/>
      <c r="G302" s="208"/>
      <c r="H302" s="208"/>
    </row>
    <row r="303" spans="1:8" ht="15.75">
      <c r="A303" s="171"/>
      <c r="B303" s="55"/>
      <c r="C303" s="175"/>
      <c r="D303" s="175"/>
      <c r="E303" s="172" t="s">
        <v>744</v>
      </c>
      <c r="F303" s="205">
        <f t="shared" ref="F303:F307" si="23">G303+H303</f>
        <v>0</v>
      </c>
      <c r="G303" s="208"/>
      <c r="H303" s="208"/>
    </row>
    <row r="304" spans="1:8" ht="15.75">
      <c r="A304" s="171"/>
      <c r="B304" s="55"/>
      <c r="C304" s="175"/>
      <c r="D304" s="175"/>
      <c r="E304" s="172"/>
      <c r="F304" s="205">
        <f t="shared" si="23"/>
        <v>0</v>
      </c>
      <c r="G304" s="208"/>
      <c r="H304" s="208"/>
    </row>
    <row r="305" spans="1:8" ht="15.75">
      <c r="A305" s="171"/>
      <c r="B305" s="55"/>
      <c r="C305" s="175"/>
      <c r="D305" s="175"/>
      <c r="E305" s="172"/>
      <c r="F305" s="205">
        <f t="shared" si="23"/>
        <v>0</v>
      </c>
      <c r="G305" s="208"/>
      <c r="H305" s="208"/>
    </row>
    <row r="306" spans="1:8" ht="15.75">
      <c r="A306" s="171"/>
      <c r="B306" s="55"/>
      <c r="C306" s="175"/>
      <c r="D306" s="175"/>
      <c r="E306" s="172" t="s">
        <v>744</v>
      </c>
      <c r="F306" s="205">
        <f t="shared" si="23"/>
        <v>0</v>
      </c>
      <c r="G306" s="208"/>
      <c r="H306" s="208"/>
    </row>
    <row r="307" spans="1:8">
      <c r="A307" s="171">
        <v>2454</v>
      </c>
      <c r="B307" s="55" t="s">
        <v>74</v>
      </c>
      <c r="C307" s="175">
        <v>5</v>
      </c>
      <c r="D307" s="175">
        <v>4</v>
      </c>
      <c r="E307" s="172" t="s">
        <v>404</v>
      </c>
      <c r="F307" s="205">
        <f t="shared" si="23"/>
        <v>0</v>
      </c>
      <c r="G307" s="207">
        <f>SUM(G309:G312)</f>
        <v>0</v>
      </c>
      <c r="H307" s="207">
        <f>SUM(H309:H312)</f>
        <v>0</v>
      </c>
    </row>
    <row r="308" spans="1:8" ht="27">
      <c r="A308" s="171"/>
      <c r="B308" s="55"/>
      <c r="C308" s="175"/>
      <c r="D308" s="175"/>
      <c r="E308" s="172" t="s">
        <v>743</v>
      </c>
      <c r="F308" s="205"/>
      <c r="G308" s="208"/>
      <c r="H308" s="208"/>
    </row>
    <row r="309" spans="1:8" ht="15.75">
      <c r="A309" s="171"/>
      <c r="B309" s="55"/>
      <c r="C309" s="175"/>
      <c r="D309" s="175"/>
      <c r="E309" s="172" t="s">
        <v>744</v>
      </c>
      <c r="F309" s="205">
        <f t="shared" ref="F309:F313" si="24">G309+H309</f>
        <v>0</v>
      </c>
      <c r="G309" s="208"/>
      <c r="H309" s="208"/>
    </row>
    <row r="310" spans="1:8" ht="15.75">
      <c r="A310" s="171"/>
      <c r="B310" s="55"/>
      <c r="C310" s="175"/>
      <c r="D310" s="175"/>
      <c r="E310" s="172"/>
      <c r="F310" s="205">
        <f t="shared" si="24"/>
        <v>0</v>
      </c>
      <c r="G310" s="208"/>
      <c r="H310" s="208"/>
    </row>
    <row r="311" spans="1:8" ht="15.75">
      <c r="A311" s="171"/>
      <c r="B311" s="55"/>
      <c r="C311" s="175"/>
      <c r="D311" s="175"/>
      <c r="E311" s="172"/>
      <c r="F311" s="205">
        <f t="shared" si="24"/>
        <v>0</v>
      </c>
      <c r="G311" s="208"/>
      <c r="H311" s="208"/>
    </row>
    <row r="312" spans="1:8" ht="15.75">
      <c r="A312" s="171"/>
      <c r="B312" s="55"/>
      <c r="C312" s="175"/>
      <c r="D312" s="175"/>
      <c r="E312" s="172" t="s">
        <v>744</v>
      </c>
      <c r="F312" s="205">
        <f t="shared" si="24"/>
        <v>0</v>
      </c>
      <c r="G312" s="208"/>
      <c r="H312" s="208"/>
    </row>
    <row r="313" spans="1:8">
      <c r="A313" s="171">
        <v>2455</v>
      </c>
      <c r="B313" s="55" t="s">
        <v>74</v>
      </c>
      <c r="C313" s="175">
        <v>5</v>
      </c>
      <c r="D313" s="175">
        <v>5</v>
      </c>
      <c r="E313" s="172" t="s">
        <v>405</v>
      </c>
      <c r="F313" s="205">
        <f t="shared" si="24"/>
        <v>0</v>
      </c>
      <c r="G313" s="207">
        <f>SUM(G315:G318)</f>
        <v>0</v>
      </c>
      <c r="H313" s="207">
        <f>SUM(H315:H318)</f>
        <v>0</v>
      </c>
    </row>
    <row r="314" spans="1:8" ht="27">
      <c r="A314" s="171"/>
      <c r="B314" s="55"/>
      <c r="C314" s="175"/>
      <c r="D314" s="175"/>
      <c r="E314" s="172" t="s">
        <v>743</v>
      </c>
      <c r="F314" s="205"/>
      <c r="G314" s="208"/>
      <c r="H314" s="208"/>
    </row>
    <row r="315" spans="1:8" ht="15.75">
      <c r="A315" s="171"/>
      <c r="B315" s="55"/>
      <c r="C315" s="175"/>
      <c r="D315" s="175"/>
      <c r="E315" s="172" t="s">
        <v>744</v>
      </c>
      <c r="F315" s="205">
        <f t="shared" ref="F315:F318" si="25">G315+H315</f>
        <v>0</v>
      </c>
      <c r="G315" s="208"/>
      <c r="H315" s="208"/>
    </row>
    <row r="316" spans="1:8" ht="15.75">
      <c r="A316" s="171"/>
      <c r="B316" s="55"/>
      <c r="C316" s="175"/>
      <c r="D316" s="175"/>
      <c r="E316" s="172"/>
      <c r="F316" s="205">
        <f t="shared" si="25"/>
        <v>0</v>
      </c>
      <c r="G316" s="208"/>
      <c r="H316" s="208"/>
    </row>
    <row r="317" spans="1:8" ht="15.75">
      <c r="A317" s="171"/>
      <c r="B317" s="55"/>
      <c r="C317" s="175"/>
      <c r="D317" s="175"/>
      <c r="E317" s="172"/>
      <c r="F317" s="205">
        <f t="shared" si="25"/>
        <v>0</v>
      </c>
      <c r="G317" s="208"/>
      <c r="H317" s="208"/>
    </row>
    <row r="318" spans="1:8" ht="15.75">
      <c r="A318" s="171"/>
      <c r="B318" s="55"/>
      <c r="C318" s="175"/>
      <c r="D318" s="175"/>
      <c r="E318" s="172" t="s">
        <v>744</v>
      </c>
      <c r="F318" s="205">
        <f t="shared" si="25"/>
        <v>0</v>
      </c>
      <c r="G318" s="208"/>
      <c r="H318" s="208"/>
    </row>
    <row r="319" spans="1:8">
      <c r="A319" s="171">
        <v>2460</v>
      </c>
      <c r="B319" s="54" t="s">
        <v>74</v>
      </c>
      <c r="C319" s="168">
        <v>6</v>
      </c>
      <c r="D319" s="168">
        <v>0</v>
      </c>
      <c r="E319" s="173" t="s">
        <v>406</v>
      </c>
      <c r="F319" s="205">
        <f t="shared" si="15"/>
        <v>0</v>
      </c>
      <c r="G319" s="207">
        <f>G321</f>
        <v>0</v>
      </c>
      <c r="H319" s="207">
        <f>H321</f>
        <v>0</v>
      </c>
    </row>
    <row r="320" spans="1:8" s="174" customFormat="1" ht="10.5" customHeight="1">
      <c r="A320" s="171"/>
      <c r="B320" s="54"/>
      <c r="C320" s="168"/>
      <c r="D320" s="168"/>
      <c r="E320" s="172" t="s">
        <v>234</v>
      </c>
      <c r="F320" s="205"/>
      <c r="G320" s="209"/>
      <c r="H320" s="209"/>
    </row>
    <row r="321" spans="1:8">
      <c r="A321" s="171">
        <v>2461</v>
      </c>
      <c r="B321" s="55" t="s">
        <v>74</v>
      </c>
      <c r="C321" s="175">
        <v>6</v>
      </c>
      <c r="D321" s="175">
        <v>1</v>
      </c>
      <c r="E321" s="172" t="s">
        <v>407</v>
      </c>
      <c r="F321" s="205">
        <f t="shared" si="15"/>
        <v>0</v>
      </c>
      <c r="G321" s="207">
        <f>SUM(G323:G326)</f>
        <v>0</v>
      </c>
      <c r="H321" s="207">
        <f>SUM(H323:H326)</f>
        <v>0</v>
      </c>
    </row>
    <row r="322" spans="1:8" ht="27">
      <c r="A322" s="171"/>
      <c r="B322" s="55"/>
      <c r="C322" s="175"/>
      <c r="D322" s="175"/>
      <c r="E322" s="172" t="s">
        <v>743</v>
      </c>
      <c r="F322" s="205"/>
      <c r="G322" s="208"/>
      <c r="H322" s="208"/>
    </row>
    <row r="323" spans="1:8" ht="15.75">
      <c r="A323" s="171"/>
      <c r="B323" s="55"/>
      <c r="C323" s="175"/>
      <c r="D323" s="175"/>
      <c r="E323" s="172" t="s">
        <v>744</v>
      </c>
      <c r="F323" s="205">
        <f t="shared" ref="F323:F326" si="26">G323+H323</f>
        <v>0</v>
      </c>
      <c r="G323" s="208"/>
      <c r="H323" s="208"/>
    </row>
    <row r="324" spans="1:8" ht="15.75">
      <c r="A324" s="171"/>
      <c r="B324" s="55"/>
      <c r="C324" s="175"/>
      <c r="D324" s="175"/>
      <c r="E324" s="172"/>
      <c r="F324" s="205">
        <f t="shared" si="26"/>
        <v>0</v>
      </c>
      <c r="G324" s="208"/>
      <c r="H324" s="208"/>
    </row>
    <row r="325" spans="1:8" ht="15.75">
      <c r="A325" s="171"/>
      <c r="B325" s="55"/>
      <c r="C325" s="175"/>
      <c r="D325" s="175"/>
      <c r="E325" s="172"/>
      <c r="F325" s="205">
        <f t="shared" si="26"/>
        <v>0</v>
      </c>
      <c r="G325" s="208"/>
      <c r="H325" s="208"/>
    </row>
    <row r="326" spans="1:8" ht="15.75">
      <c r="A326" s="171"/>
      <c r="B326" s="55"/>
      <c r="C326" s="175"/>
      <c r="D326" s="175"/>
      <c r="E326" s="172" t="s">
        <v>744</v>
      </c>
      <c r="F326" s="205">
        <f t="shared" si="26"/>
        <v>0</v>
      </c>
      <c r="G326" s="208"/>
      <c r="H326" s="208"/>
    </row>
    <row r="327" spans="1:8">
      <c r="A327" s="171">
        <v>2470</v>
      </c>
      <c r="B327" s="54" t="s">
        <v>74</v>
      </c>
      <c r="C327" s="168">
        <v>7</v>
      </c>
      <c r="D327" s="168">
        <v>0</v>
      </c>
      <c r="E327" s="173" t="s">
        <v>408</v>
      </c>
      <c r="F327" s="205">
        <f t="shared" si="15"/>
        <v>0</v>
      </c>
      <c r="G327" s="207">
        <f>G329+G335+G341+G347</f>
        <v>0</v>
      </c>
      <c r="H327" s="207">
        <f>H329+H335+H341+H347</f>
        <v>0</v>
      </c>
    </row>
    <row r="328" spans="1:8" s="174" customFormat="1" ht="10.5" customHeight="1">
      <c r="A328" s="171"/>
      <c r="B328" s="54"/>
      <c r="C328" s="168"/>
      <c r="D328" s="168"/>
      <c r="E328" s="172" t="s">
        <v>234</v>
      </c>
      <c r="F328" s="205"/>
      <c r="G328" s="209"/>
      <c r="H328" s="209"/>
    </row>
    <row r="329" spans="1:8" ht="33.75" customHeight="1">
      <c r="A329" s="171">
        <v>2471</v>
      </c>
      <c r="B329" s="55" t="s">
        <v>74</v>
      </c>
      <c r="C329" s="175">
        <v>7</v>
      </c>
      <c r="D329" s="175">
        <v>1</v>
      </c>
      <c r="E329" s="172" t="s">
        <v>409</v>
      </c>
      <c r="F329" s="205">
        <f t="shared" si="15"/>
        <v>0</v>
      </c>
      <c r="G329" s="207">
        <f>SUM(G331:G334)</f>
        <v>0</v>
      </c>
      <c r="H329" s="207">
        <f>SUM(H331:H334)</f>
        <v>0</v>
      </c>
    </row>
    <row r="330" spans="1:8" ht="27">
      <c r="A330" s="171"/>
      <c r="B330" s="55"/>
      <c r="C330" s="175"/>
      <c r="D330" s="175"/>
      <c r="E330" s="172" t="s">
        <v>743</v>
      </c>
      <c r="F330" s="205"/>
      <c r="G330" s="208"/>
      <c r="H330" s="208"/>
    </row>
    <row r="331" spans="1:8" ht="15.75">
      <c r="A331" s="171"/>
      <c r="B331" s="55"/>
      <c r="C331" s="175"/>
      <c r="D331" s="175"/>
      <c r="E331" s="172" t="s">
        <v>744</v>
      </c>
      <c r="F331" s="205">
        <f t="shared" ref="F331:F335" si="27">G331+H331</f>
        <v>0</v>
      </c>
      <c r="G331" s="208"/>
      <c r="H331" s="208"/>
    </row>
    <row r="332" spans="1:8" ht="15.75">
      <c r="A332" s="171"/>
      <c r="B332" s="55"/>
      <c r="C332" s="175"/>
      <c r="D332" s="175"/>
      <c r="E332" s="172"/>
      <c r="F332" s="205">
        <f t="shared" si="27"/>
        <v>0</v>
      </c>
      <c r="G332" s="208"/>
      <c r="H332" s="208"/>
    </row>
    <row r="333" spans="1:8" ht="15.75">
      <c r="A333" s="171"/>
      <c r="B333" s="55"/>
      <c r="C333" s="175"/>
      <c r="D333" s="175"/>
      <c r="E333" s="172"/>
      <c r="F333" s="205">
        <f t="shared" si="27"/>
        <v>0</v>
      </c>
      <c r="G333" s="208"/>
      <c r="H333" s="208"/>
    </row>
    <row r="334" spans="1:8" ht="15.75">
      <c r="A334" s="171"/>
      <c r="B334" s="55"/>
      <c r="C334" s="175"/>
      <c r="D334" s="175"/>
      <c r="E334" s="172" t="s">
        <v>744</v>
      </c>
      <c r="F334" s="205">
        <f t="shared" si="27"/>
        <v>0</v>
      </c>
      <c r="G334" s="208"/>
      <c r="H334" s="208"/>
    </row>
    <row r="335" spans="1:8">
      <c r="A335" s="171">
        <v>2472</v>
      </c>
      <c r="B335" s="55" t="s">
        <v>74</v>
      </c>
      <c r="C335" s="175">
        <v>7</v>
      </c>
      <c r="D335" s="175">
        <v>2</v>
      </c>
      <c r="E335" s="172" t="s">
        <v>410</v>
      </c>
      <c r="F335" s="205">
        <f t="shared" si="27"/>
        <v>0</v>
      </c>
      <c r="G335" s="207">
        <f>SUM(G337:G340)</f>
        <v>0</v>
      </c>
      <c r="H335" s="207">
        <f>SUM(H337:H340)</f>
        <v>0</v>
      </c>
    </row>
    <row r="336" spans="1:8" ht="27">
      <c r="A336" s="171"/>
      <c r="B336" s="55"/>
      <c r="C336" s="175"/>
      <c r="D336" s="175"/>
      <c r="E336" s="172" t="s">
        <v>743</v>
      </c>
      <c r="F336" s="205"/>
      <c r="G336" s="208"/>
      <c r="H336" s="208"/>
    </row>
    <row r="337" spans="1:8" ht="15.75">
      <c r="A337" s="171"/>
      <c r="B337" s="55"/>
      <c r="C337" s="175"/>
      <c r="D337" s="175"/>
      <c r="E337" s="172" t="s">
        <v>744</v>
      </c>
      <c r="F337" s="205">
        <f t="shared" ref="F337:F341" si="28">G337+H337</f>
        <v>0</v>
      </c>
      <c r="G337" s="208"/>
      <c r="H337" s="208"/>
    </row>
    <row r="338" spans="1:8" ht="15.75">
      <c r="A338" s="171"/>
      <c r="B338" s="55"/>
      <c r="C338" s="175"/>
      <c r="D338" s="175"/>
      <c r="E338" s="172"/>
      <c r="F338" s="205">
        <f t="shared" si="28"/>
        <v>0</v>
      </c>
      <c r="G338" s="208"/>
      <c r="H338" s="208"/>
    </row>
    <row r="339" spans="1:8" ht="15.75">
      <c r="A339" s="171"/>
      <c r="B339" s="55"/>
      <c r="C339" s="175"/>
      <c r="D339" s="175"/>
      <c r="E339" s="172"/>
      <c r="F339" s="205">
        <f t="shared" si="28"/>
        <v>0</v>
      </c>
      <c r="G339" s="208"/>
      <c r="H339" s="208"/>
    </row>
    <row r="340" spans="1:8" ht="15.75">
      <c r="A340" s="171"/>
      <c r="B340" s="55"/>
      <c r="C340" s="175"/>
      <c r="D340" s="175"/>
      <c r="E340" s="172" t="s">
        <v>744</v>
      </c>
      <c r="F340" s="205">
        <f t="shared" si="28"/>
        <v>0</v>
      </c>
      <c r="G340" s="208"/>
      <c r="H340" s="208"/>
    </row>
    <row r="341" spans="1:8">
      <c r="A341" s="171">
        <v>2473</v>
      </c>
      <c r="B341" s="55" t="s">
        <v>74</v>
      </c>
      <c r="C341" s="175">
        <v>7</v>
      </c>
      <c r="D341" s="175">
        <v>3</v>
      </c>
      <c r="E341" s="172" t="s">
        <v>411</v>
      </c>
      <c r="F341" s="205">
        <f t="shared" si="28"/>
        <v>0</v>
      </c>
      <c r="G341" s="207">
        <f>SUM(G343:G346)</f>
        <v>0</v>
      </c>
      <c r="H341" s="207">
        <f>SUM(H343:H346)</f>
        <v>0</v>
      </c>
    </row>
    <row r="342" spans="1:8" ht="27">
      <c r="A342" s="171"/>
      <c r="B342" s="55"/>
      <c r="C342" s="175"/>
      <c r="D342" s="175"/>
      <c r="E342" s="172" t="s">
        <v>743</v>
      </c>
      <c r="F342" s="205"/>
      <c r="G342" s="208"/>
      <c r="H342" s="208"/>
    </row>
    <row r="343" spans="1:8" ht="15.75">
      <c r="A343" s="171"/>
      <c r="B343" s="55"/>
      <c r="C343" s="175"/>
      <c r="D343" s="175"/>
      <c r="E343" s="172" t="s">
        <v>744</v>
      </c>
      <c r="F343" s="205">
        <f t="shared" ref="F343:F347" si="29">G343+H343</f>
        <v>0</v>
      </c>
      <c r="G343" s="208"/>
      <c r="H343" s="208"/>
    </row>
    <row r="344" spans="1:8" ht="15.75">
      <c r="A344" s="171"/>
      <c r="B344" s="55"/>
      <c r="C344" s="175"/>
      <c r="D344" s="175"/>
      <c r="E344" s="172"/>
      <c r="F344" s="205">
        <f t="shared" si="29"/>
        <v>0</v>
      </c>
      <c r="G344" s="208"/>
      <c r="H344" s="208"/>
    </row>
    <row r="345" spans="1:8" ht="15.75">
      <c r="A345" s="171"/>
      <c r="B345" s="55"/>
      <c r="C345" s="175"/>
      <c r="D345" s="175"/>
      <c r="E345" s="172"/>
      <c r="F345" s="205">
        <f t="shared" si="29"/>
        <v>0</v>
      </c>
      <c r="G345" s="208"/>
      <c r="H345" s="208"/>
    </row>
    <row r="346" spans="1:8" ht="15.75">
      <c r="A346" s="171"/>
      <c r="B346" s="55"/>
      <c r="C346" s="175"/>
      <c r="D346" s="175"/>
      <c r="E346" s="172" t="s">
        <v>744</v>
      </c>
      <c r="F346" s="205">
        <f t="shared" si="29"/>
        <v>0</v>
      </c>
      <c r="G346" s="208"/>
      <c r="H346" s="208"/>
    </row>
    <row r="347" spans="1:8">
      <c r="A347" s="171">
        <v>2474</v>
      </c>
      <c r="B347" s="55" t="s">
        <v>74</v>
      </c>
      <c r="C347" s="175">
        <v>7</v>
      </c>
      <c r="D347" s="175">
        <v>4</v>
      </c>
      <c r="E347" s="172" t="s">
        <v>412</v>
      </c>
      <c r="F347" s="205">
        <f t="shared" si="29"/>
        <v>0</v>
      </c>
      <c r="G347" s="207">
        <f>SUM(G349:G352)</f>
        <v>0</v>
      </c>
      <c r="H347" s="207">
        <f>SUM(H349:H352)</f>
        <v>0</v>
      </c>
    </row>
    <row r="348" spans="1:8" ht="27">
      <c r="A348" s="171"/>
      <c r="B348" s="55"/>
      <c r="C348" s="175"/>
      <c r="D348" s="175"/>
      <c r="E348" s="172" t="s">
        <v>743</v>
      </c>
      <c r="F348" s="205"/>
      <c r="G348" s="208"/>
      <c r="H348" s="208"/>
    </row>
    <row r="349" spans="1:8" ht="15.75">
      <c r="A349" s="171"/>
      <c r="B349" s="55"/>
      <c r="C349" s="175"/>
      <c r="D349" s="175"/>
      <c r="E349" s="172" t="s">
        <v>744</v>
      </c>
      <c r="F349" s="205">
        <f t="shared" ref="F349:F352" si="30">G349+H349</f>
        <v>0</v>
      </c>
      <c r="G349" s="208"/>
      <c r="H349" s="208"/>
    </row>
    <row r="350" spans="1:8" ht="15.75">
      <c r="A350" s="171"/>
      <c r="B350" s="55"/>
      <c r="C350" s="175"/>
      <c r="D350" s="175"/>
      <c r="E350" s="172"/>
      <c r="F350" s="205">
        <f t="shared" si="30"/>
        <v>0</v>
      </c>
      <c r="G350" s="208"/>
      <c r="H350" s="208"/>
    </row>
    <row r="351" spans="1:8" ht="15.75">
      <c r="A351" s="171"/>
      <c r="B351" s="55"/>
      <c r="C351" s="175"/>
      <c r="D351" s="175"/>
      <c r="E351" s="172"/>
      <c r="F351" s="205">
        <f t="shared" si="30"/>
        <v>0</v>
      </c>
      <c r="G351" s="208"/>
      <c r="H351" s="208"/>
    </row>
    <row r="352" spans="1:8" ht="15.75">
      <c r="A352" s="171"/>
      <c r="B352" s="55"/>
      <c r="C352" s="175"/>
      <c r="D352" s="175"/>
      <c r="E352" s="172" t="s">
        <v>744</v>
      </c>
      <c r="F352" s="205">
        <f t="shared" si="30"/>
        <v>0</v>
      </c>
      <c r="G352" s="208"/>
      <c r="H352" s="208"/>
    </row>
    <row r="353" spans="1:8" ht="33" customHeight="1">
      <c r="A353" s="171">
        <v>2480</v>
      </c>
      <c r="B353" s="54" t="s">
        <v>74</v>
      </c>
      <c r="C353" s="168">
        <v>8</v>
      </c>
      <c r="D353" s="168">
        <v>0</v>
      </c>
      <c r="E353" s="173" t="s">
        <v>413</v>
      </c>
      <c r="F353" s="205">
        <f t="shared" ref="F353:F421" si="31">G353+H353</f>
        <v>0</v>
      </c>
      <c r="G353" s="207">
        <f>G355+G361+G367+G373</f>
        <v>0</v>
      </c>
      <c r="H353" s="207">
        <f>H355+H361+H367+H373</f>
        <v>0</v>
      </c>
    </row>
    <row r="354" spans="1:8" s="174" customFormat="1" ht="10.5" customHeight="1">
      <c r="A354" s="171"/>
      <c r="B354" s="54"/>
      <c r="C354" s="168"/>
      <c r="D354" s="168"/>
      <c r="E354" s="172" t="s">
        <v>234</v>
      </c>
      <c r="F354" s="205"/>
      <c r="G354" s="209"/>
      <c r="H354" s="209"/>
    </row>
    <row r="355" spans="1:8" ht="46.5" customHeight="1">
      <c r="A355" s="171">
        <v>2481</v>
      </c>
      <c r="B355" s="55" t="s">
        <v>74</v>
      </c>
      <c r="C355" s="175">
        <v>8</v>
      </c>
      <c r="D355" s="175">
        <v>1</v>
      </c>
      <c r="E355" s="172" t="s">
        <v>414</v>
      </c>
      <c r="F355" s="205">
        <f t="shared" si="31"/>
        <v>0</v>
      </c>
      <c r="G355" s="207">
        <f>SUM(G357:G360)</f>
        <v>0</v>
      </c>
      <c r="H355" s="207">
        <f>SUM(H357:H360)</f>
        <v>0</v>
      </c>
    </row>
    <row r="356" spans="1:8" ht="27">
      <c r="A356" s="171"/>
      <c r="B356" s="55"/>
      <c r="C356" s="175"/>
      <c r="D356" s="175"/>
      <c r="E356" s="172" t="s">
        <v>743</v>
      </c>
      <c r="F356" s="205"/>
      <c r="G356" s="208"/>
      <c r="H356" s="208"/>
    </row>
    <row r="357" spans="1:8" ht="15.75">
      <c r="A357" s="171"/>
      <c r="B357" s="55"/>
      <c r="C357" s="175"/>
      <c r="D357" s="175"/>
      <c r="E357" s="172" t="s">
        <v>744</v>
      </c>
      <c r="F357" s="205">
        <f t="shared" ref="F357:F361" si="32">G357+H357</f>
        <v>0</v>
      </c>
      <c r="G357" s="208"/>
      <c r="H357" s="208"/>
    </row>
    <row r="358" spans="1:8" ht="15.75">
      <c r="A358" s="171"/>
      <c r="B358" s="55"/>
      <c r="C358" s="175"/>
      <c r="D358" s="175"/>
      <c r="E358" s="172"/>
      <c r="F358" s="205">
        <f t="shared" si="32"/>
        <v>0</v>
      </c>
      <c r="G358" s="208"/>
      <c r="H358" s="208"/>
    </row>
    <row r="359" spans="1:8" ht="15.75">
      <c r="A359" s="171"/>
      <c r="B359" s="55"/>
      <c r="C359" s="175"/>
      <c r="D359" s="175"/>
      <c r="E359" s="172"/>
      <c r="F359" s="205">
        <f t="shared" si="32"/>
        <v>0</v>
      </c>
      <c r="G359" s="208"/>
      <c r="H359" s="208"/>
    </row>
    <row r="360" spans="1:8" ht="15.75">
      <c r="A360" s="171"/>
      <c r="B360" s="55"/>
      <c r="C360" s="175"/>
      <c r="D360" s="175"/>
      <c r="E360" s="172" t="s">
        <v>744</v>
      </c>
      <c r="F360" s="205">
        <f t="shared" si="32"/>
        <v>0</v>
      </c>
      <c r="G360" s="208"/>
      <c r="H360" s="208"/>
    </row>
    <row r="361" spans="1:8" ht="47.25" customHeight="1">
      <c r="A361" s="171">
        <v>2482</v>
      </c>
      <c r="B361" s="55" t="s">
        <v>74</v>
      </c>
      <c r="C361" s="175">
        <v>8</v>
      </c>
      <c r="D361" s="175">
        <v>2</v>
      </c>
      <c r="E361" s="172" t="s">
        <v>415</v>
      </c>
      <c r="F361" s="205">
        <f t="shared" si="32"/>
        <v>0</v>
      </c>
      <c r="G361" s="207">
        <f>SUM(G363:G366)</f>
        <v>0</v>
      </c>
      <c r="H361" s="207">
        <f>SUM(H363:H366)</f>
        <v>0</v>
      </c>
    </row>
    <row r="362" spans="1:8" ht="27">
      <c r="A362" s="171"/>
      <c r="B362" s="55"/>
      <c r="C362" s="175"/>
      <c r="D362" s="175"/>
      <c r="E362" s="172" t="s">
        <v>743</v>
      </c>
      <c r="F362" s="205"/>
      <c r="G362" s="208"/>
      <c r="H362" s="208"/>
    </row>
    <row r="363" spans="1:8" ht="15.75">
      <c r="A363" s="171"/>
      <c r="B363" s="55"/>
      <c r="C363" s="175"/>
      <c r="D363" s="175"/>
      <c r="E363" s="172" t="s">
        <v>744</v>
      </c>
      <c r="F363" s="205">
        <f t="shared" ref="F363:F367" si="33">G363+H363</f>
        <v>0</v>
      </c>
      <c r="G363" s="208"/>
      <c r="H363" s="208"/>
    </row>
    <row r="364" spans="1:8" ht="15.75">
      <c r="A364" s="171"/>
      <c r="B364" s="55"/>
      <c r="C364" s="175"/>
      <c r="D364" s="175"/>
      <c r="E364" s="172"/>
      <c r="F364" s="205">
        <f t="shared" si="33"/>
        <v>0</v>
      </c>
      <c r="G364" s="208"/>
      <c r="H364" s="208"/>
    </row>
    <row r="365" spans="1:8" ht="15.75">
      <c r="A365" s="171"/>
      <c r="B365" s="55"/>
      <c r="C365" s="175"/>
      <c r="D365" s="175"/>
      <c r="E365" s="172"/>
      <c r="F365" s="205">
        <f t="shared" si="33"/>
        <v>0</v>
      </c>
      <c r="G365" s="208"/>
      <c r="H365" s="208"/>
    </row>
    <row r="366" spans="1:8" ht="15.75">
      <c r="A366" s="171"/>
      <c r="B366" s="55"/>
      <c r="C366" s="175"/>
      <c r="D366" s="175"/>
      <c r="E366" s="172" t="s">
        <v>744</v>
      </c>
      <c r="F366" s="205">
        <f t="shared" si="33"/>
        <v>0</v>
      </c>
      <c r="G366" s="208"/>
      <c r="H366" s="208"/>
    </row>
    <row r="367" spans="1:8" ht="34.5" customHeight="1">
      <c r="A367" s="171">
        <v>2483</v>
      </c>
      <c r="B367" s="55" t="s">
        <v>74</v>
      </c>
      <c r="C367" s="175">
        <v>8</v>
      </c>
      <c r="D367" s="175">
        <v>3</v>
      </c>
      <c r="E367" s="172" t="s">
        <v>416</v>
      </c>
      <c r="F367" s="205">
        <f t="shared" si="33"/>
        <v>0</v>
      </c>
      <c r="G367" s="207">
        <f>SUM(G369:G372)</f>
        <v>0</v>
      </c>
      <c r="H367" s="207">
        <f>SUM(H369:H372)</f>
        <v>0</v>
      </c>
    </row>
    <row r="368" spans="1:8" ht="27">
      <c r="A368" s="171"/>
      <c r="B368" s="55"/>
      <c r="C368" s="175"/>
      <c r="D368" s="175"/>
      <c r="E368" s="172" t="s">
        <v>743</v>
      </c>
      <c r="F368" s="205"/>
      <c r="G368" s="208"/>
      <c r="H368" s="208"/>
    </row>
    <row r="369" spans="1:8" ht="15.75">
      <c r="A369" s="171"/>
      <c r="B369" s="55"/>
      <c r="C369" s="175"/>
      <c r="D369" s="175"/>
      <c r="E369" s="172" t="s">
        <v>744</v>
      </c>
      <c r="F369" s="205">
        <f t="shared" ref="F369:F373" si="34">G369+H369</f>
        <v>0</v>
      </c>
      <c r="G369" s="208"/>
      <c r="H369" s="208"/>
    </row>
    <row r="370" spans="1:8" ht="15.75">
      <c r="A370" s="171"/>
      <c r="B370" s="55"/>
      <c r="C370" s="175"/>
      <c r="D370" s="175"/>
      <c r="E370" s="172"/>
      <c r="F370" s="205">
        <f t="shared" si="34"/>
        <v>0</v>
      </c>
      <c r="G370" s="208"/>
      <c r="H370" s="208"/>
    </row>
    <row r="371" spans="1:8" ht="15.75">
      <c r="A371" s="171"/>
      <c r="B371" s="55"/>
      <c r="C371" s="175"/>
      <c r="D371" s="175"/>
      <c r="E371" s="172"/>
      <c r="F371" s="205">
        <f t="shared" si="34"/>
        <v>0</v>
      </c>
      <c r="G371" s="208"/>
      <c r="H371" s="208"/>
    </row>
    <row r="372" spans="1:8" ht="15.75">
      <c r="A372" s="171"/>
      <c r="B372" s="55"/>
      <c r="C372" s="175"/>
      <c r="D372" s="175"/>
      <c r="E372" s="172" t="s">
        <v>744</v>
      </c>
      <c r="F372" s="205">
        <f t="shared" si="34"/>
        <v>0</v>
      </c>
      <c r="G372" s="208"/>
      <c r="H372" s="208"/>
    </row>
    <row r="373" spans="1:8" ht="50.25" customHeight="1">
      <c r="A373" s="171">
        <v>2484</v>
      </c>
      <c r="B373" s="55" t="s">
        <v>74</v>
      </c>
      <c r="C373" s="175">
        <v>8</v>
      </c>
      <c r="D373" s="175">
        <v>4</v>
      </c>
      <c r="E373" s="172" t="s">
        <v>417</v>
      </c>
      <c r="F373" s="205">
        <f t="shared" si="34"/>
        <v>0</v>
      </c>
      <c r="G373" s="207">
        <f>SUM(G375:G378)</f>
        <v>0</v>
      </c>
      <c r="H373" s="207">
        <f>SUM(H375:H378)</f>
        <v>0</v>
      </c>
    </row>
    <row r="374" spans="1:8" ht="27">
      <c r="A374" s="171"/>
      <c r="B374" s="55"/>
      <c r="C374" s="175"/>
      <c r="D374" s="175"/>
      <c r="E374" s="172" t="s">
        <v>743</v>
      </c>
      <c r="F374" s="205"/>
      <c r="G374" s="208"/>
      <c r="H374" s="208"/>
    </row>
    <row r="375" spans="1:8" ht="15.75">
      <c r="A375" s="171"/>
      <c r="B375" s="55"/>
      <c r="C375" s="175"/>
      <c r="D375" s="175"/>
      <c r="E375" s="172" t="s">
        <v>744</v>
      </c>
      <c r="F375" s="205">
        <f t="shared" ref="F375:F378" si="35">G375+H375</f>
        <v>0</v>
      </c>
      <c r="G375" s="208"/>
      <c r="H375" s="208"/>
    </row>
    <row r="376" spans="1:8" ht="15.75">
      <c r="A376" s="171"/>
      <c r="B376" s="55"/>
      <c r="C376" s="175"/>
      <c r="D376" s="175"/>
      <c r="E376" s="172"/>
      <c r="F376" s="205">
        <f t="shared" si="35"/>
        <v>0</v>
      </c>
      <c r="G376" s="208"/>
      <c r="H376" s="208"/>
    </row>
    <row r="377" spans="1:8" ht="15.75">
      <c r="A377" s="171"/>
      <c r="B377" s="55"/>
      <c r="C377" s="175"/>
      <c r="D377" s="175"/>
      <c r="E377" s="172"/>
      <c r="F377" s="205">
        <f t="shared" si="35"/>
        <v>0</v>
      </c>
      <c r="G377" s="208"/>
      <c r="H377" s="208"/>
    </row>
    <row r="378" spans="1:8" ht="15.75">
      <c r="A378" s="171"/>
      <c r="B378" s="55"/>
      <c r="C378" s="175"/>
      <c r="D378" s="175"/>
      <c r="E378" s="172" t="s">
        <v>744</v>
      </c>
      <c r="F378" s="205">
        <f t="shared" si="35"/>
        <v>0</v>
      </c>
      <c r="G378" s="208"/>
      <c r="H378" s="208"/>
    </row>
    <row r="379" spans="1:8" ht="27">
      <c r="A379" s="171">
        <v>2490</v>
      </c>
      <c r="B379" s="54" t="s">
        <v>74</v>
      </c>
      <c r="C379" s="168">
        <v>9</v>
      </c>
      <c r="D379" s="168">
        <v>0</v>
      </c>
      <c r="E379" s="173" t="s">
        <v>422</v>
      </c>
      <c r="F379" s="205">
        <f t="shared" si="31"/>
        <v>0</v>
      </c>
      <c r="G379" s="207">
        <f>G381</f>
        <v>0</v>
      </c>
      <c r="H379" s="207">
        <f>H381</f>
        <v>0</v>
      </c>
    </row>
    <row r="380" spans="1:8" s="174" customFormat="1" ht="10.5" customHeight="1">
      <c r="A380" s="171"/>
      <c r="B380" s="54"/>
      <c r="C380" s="168"/>
      <c r="D380" s="168"/>
      <c r="E380" s="172" t="s">
        <v>234</v>
      </c>
      <c r="F380" s="205"/>
      <c r="G380" s="209"/>
      <c r="H380" s="209"/>
    </row>
    <row r="381" spans="1:8" ht="27">
      <c r="A381" s="171">
        <v>2491</v>
      </c>
      <c r="B381" s="55" t="s">
        <v>74</v>
      </c>
      <c r="C381" s="175">
        <v>9</v>
      </c>
      <c r="D381" s="175">
        <v>1</v>
      </c>
      <c r="E381" s="172" t="s">
        <v>422</v>
      </c>
      <c r="F381" s="205">
        <f t="shared" si="31"/>
        <v>0</v>
      </c>
      <c r="G381" s="207">
        <f>SUM(G383:G386)</f>
        <v>0</v>
      </c>
      <c r="H381" s="207">
        <f>SUM(H383:H386)</f>
        <v>0</v>
      </c>
    </row>
    <row r="382" spans="1:8" ht="27">
      <c r="A382" s="171"/>
      <c r="B382" s="55"/>
      <c r="C382" s="175"/>
      <c r="D382" s="175"/>
      <c r="E382" s="172" t="s">
        <v>743</v>
      </c>
      <c r="F382" s="205"/>
      <c r="G382" s="208"/>
      <c r="H382" s="208"/>
    </row>
    <row r="383" spans="1:8" ht="15.75">
      <c r="A383" s="171"/>
      <c r="B383" s="55"/>
      <c r="C383" s="175"/>
      <c r="D383" s="175"/>
      <c r="E383" s="172" t="s">
        <v>744</v>
      </c>
      <c r="F383" s="205">
        <f t="shared" ref="F383:F386" si="36">G383+H383</f>
        <v>0</v>
      </c>
      <c r="G383" s="208"/>
      <c r="H383" s="208"/>
    </row>
    <row r="384" spans="1:8" ht="15.75">
      <c r="A384" s="171"/>
      <c r="B384" s="55"/>
      <c r="C384" s="175"/>
      <c r="D384" s="175"/>
      <c r="E384" s="172"/>
      <c r="F384" s="205">
        <f t="shared" si="36"/>
        <v>0</v>
      </c>
      <c r="G384" s="208"/>
      <c r="H384" s="208"/>
    </row>
    <row r="385" spans="1:8" ht="15.75">
      <c r="A385" s="171"/>
      <c r="B385" s="55"/>
      <c r="C385" s="175"/>
      <c r="D385" s="175"/>
      <c r="E385" s="172"/>
      <c r="F385" s="205">
        <f t="shared" si="36"/>
        <v>0</v>
      </c>
      <c r="G385" s="208"/>
      <c r="H385" s="208"/>
    </row>
    <row r="386" spans="1:8" ht="15.75">
      <c r="A386" s="171"/>
      <c r="B386" s="55"/>
      <c r="C386" s="175"/>
      <c r="D386" s="175"/>
      <c r="E386" s="172" t="s">
        <v>744</v>
      </c>
      <c r="F386" s="205">
        <f t="shared" si="36"/>
        <v>0</v>
      </c>
      <c r="G386" s="208"/>
      <c r="H386" s="208"/>
    </row>
    <row r="387" spans="1:8" s="170" customFormat="1" ht="30">
      <c r="A387" s="167">
        <v>2500</v>
      </c>
      <c r="B387" s="54" t="s">
        <v>75</v>
      </c>
      <c r="C387" s="168">
        <v>0</v>
      </c>
      <c r="D387" s="168">
        <v>0</v>
      </c>
      <c r="E387" s="169" t="s">
        <v>748</v>
      </c>
      <c r="F387" s="212">
        <f t="shared" si="31"/>
        <v>0</v>
      </c>
      <c r="G387" s="213">
        <f>G389+G397+G405+G413+G421+G429</f>
        <v>0</v>
      </c>
      <c r="H387" s="213">
        <f>H389+H397+H405+H413+H421+H429</f>
        <v>0</v>
      </c>
    </row>
    <row r="388" spans="1:8" ht="11.25" customHeight="1">
      <c r="A388" s="171"/>
      <c r="B388" s="54"/>
      <c r="C388" s="168"/>
      <c r="D388" s="168"/>
      <c r="E388" s="172" t="s">
        <v>329</v>
      </c>
      <c r="F388" s="205"/>
      <c r="G388" s="208"/>
      <c r="H388" s="208"/>
    </row>
    <row r="389" spans="1:8">
      <c r="A389" s="171">
        <v>2510</v>
      </c>
      <c r="B389" s="54" t="s">
        <v>75</v>
      </c>
      <c r="C389" s="168">
        <v>1</v>
      </c>
      <c r="D389" s="168">
        <v>0</v>
      </c>
      <c r="E389" s="173" t="s">
        <v>424</v>
      </c>
      <c r="F389" s="205">
        <f t="shared" si="31"/>
        <v>0</v>
      </c>
      <c r="G389" s="207">
        <f>G391</f>
        <v>0</v>
      </c>
      <c r="H389" s="207">
        <f>H391</f>
        <v>0</v>
      </c>
    </row>
    <row r="390" spans="1:8" s="174" customFormat="1" ht="10.5" customHeight="1">
      <c r="A390" s="171"/>
      <c r="B390" s="54"/>
      <c r="C390" s="168"/>
      <c r="D390" s="168"/>
      <c r="E390" s="172" t="s">
        <v>234</v>
      </c>
      <c r="F390" s="205"/>
      <c r="G390" s="209"/>
      <c r="H390" s="209"/>
    </row>
    <row r="391" spans="1:8">
      <c r="A391" s="171">
        <v>2511</v>
      </c>
      <c r="B391" s="55" t="s">
        <v>75</v>
      </c>
      <c r="C391" s="175">
        <v>1</v>
      </c>
      <c r="D391" s="175">
        <v>1</v>
      </c>
      <c r="E391" s="172" t="s">
        <v>424</v>
      </c>
      <c r="F391" s="205">
        <f t="shared" ref="F391" si="37">G391+H391</f>
        <v>0</v>
      </c>
      <c r="G391" s="207">
        <f>SUM(G393:G396)</f>
        <v>0</v>
      </c>
      <c r="H391" s="207">
        <f>SUM(H393:H396)</f>
        <v>0</v>
      </c>
    </row>
    <row r="392" spans="1:8" ht="27">
      <c r="A392" s="171"/>
      <c r="B392" s="55"/>
      <c r="C392" s="175"/>
      <c r="D392" s="175"/>
      <c r="E392" s="172" t="s">
        <v>743</v>
      </c>
      <c r="F392" s="205"/>
      <c r="G392" s="208"/>
      <c r="H392" s="208"/>
    </row>
    <row r="393" spans="1:8" ht="15.75">
      <c r="A393" s="171"/>
      <c r="B393" s="55"/>
      <c r="C393" s="175"/>
      <c r="D393" s="175"/>
      <c r="E393" s="172" t="s">
        <v>744</v>
      </c>
      <c r="F393" s="205">
        <f t="shared" ref="F393:F396" si="38">G393+H393</f>
        <v>0</v>
      </c>
      <c r="G393" s="208"/>
      <c r="H393" s="208"/>
    </row>
    <row r="394" spans="1:8" ht="15.75">
      <c r="A394" s="171"/>
      <c r="B394" s="55"/>
      <c r="C394" s="175"/>
      <c r="D394" s="175"/>
      <c r="E394" s="172"/>
      <c r="F394" s="205">
        <f t="shared" si="38"/>
        <v>0</v>
      </c>
      <c r="G394" s="208"/>
      <c r="H394" s="208"/>
    </row>
    <row r="395" spans="1:8" ht="15.75">
      <c r="A395" s="171"/>
      <c r="B395" s="55"/>
      <c r="C395" s="175"/>
      <c r="D395" s="175"/>
      <c r="E395" s="172"/>
      <c r="F395" s="205">
        <f t="shared" si="38"/>
        <v>0</v>
      </c>
      <c r="G395" s="208"/>
      <c r="H395" s="208"/>
    </row>
    <row r="396" spans="1:8" ht="15.75">
      <c r="A396" s="171"/>
      <c r="B396" s="55"/>
      <c r="C396" s="175"/>
      <c r="D396" s="175"/>
      <c r="E396" s="172" t="s">
        <v>744</v>
      </c>
      <c r="F396" s="205">
        <f t="shared" si="38"/>
        <v>0</v>
      </c>
      <c r="G396" s="208"/>
      <c r="H396" s="208"/>
    </row>
    <row r="397" spans="1:8">
      <c r="A397" s="171">
        <v>2520</v>
      </c>
      <c r="B397" s="54" t="s">
        <v>75</v>
      </c>
      <c r="C397" s="168">
        <v>2</v>
      </c>
      <c r="D397" s="168">
        <v>0</v>
      </c>
      <c r="E397" s="173" t="s">
        <v>425</v>
      </c>
      <c r="F397" s="205">
        <f t="shared" si="31"/>
        <v>0</v>
      </c>
      <c r="G397" s="207">
        <f>G399</f>
        <v>0</v>
      </c>
      <c r="H397" s="207">
        <f>H399</f>
        <v>0</v>
      </c>
    </row>
    <row r="398" spans="1:8" s="174" customFormat="1" ht="10.5" customHeight="1">
      <c r="A398" s="171"/>
      <c r="B398" s="54"/>
      <c r="C398" s="168"/>
      <c r="D398" s="168"/>
      <c r="E398" s="172" t="s">
        <v>234</v>
      </c>
      <c r="F398" s="205"/>
      <c r="G398" s="209"/>
      <c r="H398" s="209"/>
    </row>
    <row r="399" spans="1:8">
      <c r="A399" s="171">
        <v>2521</v>
      </c>
      <c r="B399" s="55" t="s">
        <v>75</v>
      </c>
      <c r="C399" s="175">
        <v>2</v>
      </c>
      <c r="D399" s="175">
        <v>1</v>
      </c>
      <c r="E399" s="172" t="s">
        <v>426</v>
      </c>
      <c r="F399" s="205">
        <f t="shared" ref="F399" si="39">G399+H399</f>
        <v>0</v>
      </c>
      <c r="G399" s="207">
        <f>SUM(G401:G404)</f>
        <v>0</v>
      </c>
      <c r="H399" s="207">
        <f>SUM(H401:H404)</f>
        <v>0</v>
      </c>
    </row>
    <row r="400" spans="1:8" ht="27">
      <c r="A400" s="171"/>
      <c r="B400" s="55"/>
      <c r="C400" s="175"/>
      <c r="D400" s="175"/>
      <c r="E400" s="172" t="s">
        <v>743</v>
      </c>
      <c r="F400" s="205"/>
      <c r="G400" s="208"/>
      <c r="H400" s="208"/>
    </row>
    <row r="401" spans="1:8" ht="15.75">
      <c r="A401" s="171"/>
      <c r="B401" s="55"/>
      <c r="C401" s="175"/>
      <c r="D401" s="175"/>
      <c r="E401" s="172" t="s">
        <v>744</v>
      </c>
      <c r="F401" s="205">
        <f t="shared" ref="F401:F404" si="40">G401+H401</f>
        <v>0</v>
      </c>
      <c r="G401" s="208"/>
      <c r="H401" s="208"/>
    </row>
    <row r="402" spans="1:8" ht="15.75">
      <c r="A402" s="171"/>
      <c r="B402" s="55"/>
      <c r="C402" s="175"/>
      <c r="D402" s="175"/>
      <c r="E402" s="172"/>
      <c r="F402" s="205">
        <f t="shared" si="40"/>
        <v>0</v>
      </c>
      <c r="G402" s="208"/>
      <c r="H402" s="208"/>
    </row>
    <row r="403" spans="1:8" ht="15.75">
      <c r="A403" s="171"/>
      <c r="B403" s="55"/>
      <c r="C403" s="175"/>
      <c r="D403" s="175"/>
      <c r="E403" s="172"/>
      <c r="F403" s="205">
        <f t="shared" si="40"/>
        <v>0</v>
      </c>
      <c r="G403" s="208"/>
      <c r="H403" s="208"/>
    </row>
    <row r="404" spans="1:8" ht="15.75">
      <c r="A404" s="171"/>
      <c r="B404" s="55"/>
      <c r="C404" s="175"/>
      <c r="D404" s="175"/>
      <c r="E404" s="172" t="s">
        <v>744</v>
      </c>
      <c r="F404" s="205">
        <f t="shared" si="40"/>
        <v>0</v>
      </c>
      <c r="G404" s="208"/>
      <c r="H404" s="208"/>
    </row>
    <row r="405" spans="1:8">
      <c r="A405" s="171">
        <v>2530</v>
      </c>
      <c r="B405" s="54" t="s">
        <v>75</v>
      </c>
      <c r="C405" s="168">
        <v>3</v>
      </c>
      <c r="D405" s="168">
        <v>0</v>
      </c>
      <c r="E405" s="173" t="s">
        <v>427</v>
      </c>
      <c r="F405" s="205">
        <f t="shared" si="31"/>
        <v>0</v>
      </c>
      <c r="G405" s="207">
        <f>G407</f>
        <v>0</v>
      </c>
      <c r="H405" s="207">
        <f>H407</f>
        <v>0</v>
      </c>
    </row>
    <row r="406" spans="1:8" s="174" customFormat="1" ht="10.5" customHeight="1">
      <c r="A406" s="171"/>
      <c r="B406" s="54"/>
      <c r="C406" s="168"/>
      <c r="D406" s="168"/>
      <c r="E406" s="172" t="s">
        <v>234</v>
      </c>
      <c r="F406" s="205">
        <f t="shared" si="31"/>
        <v>0</v>
      </c>
      <c r="G406" s="209"/>
      <c r="H406" s="209"/>
    </row>
    <row r="407" spans="1:8">
      <c r="A407" s="171">
        <v>3531</v>
      </c>
      <c r="B407" s="55" t="s">
        <v>75</v>
      </c>
      <c r="C407" s="175">
        <v>3</v>
      </c>
      <c r="D407" s="175">
        <v>1</v>
      </c>
      <c r="E407" s="172" t="s">
        <v>427</v>
      </c>
      <c r="F407" s="205">
        <f t="shared" ref="F407" si="41">G407+H407</f>
        <v>0</v>
      </c>
      <c r="G407" s="207">
        <f>SUM(G409:G412)</f>
        <v>0</v>
      </c>
      <c r="H407" s="207">
        <f>SUM(H409:H412)</f>
        <v>0</v>
      </c>
    </row>
    <row r="408" spans="1:8" ht="27">
      <c r="A408" s="171"/>
      <c r="B408" s="55"/>
      <c r="C408" s="175"/>
      <c r="D408" s="175"/>
      <c r="E408" s="172" t="s">
        <v>743</v>
      </c>
      <c r="F408" s="205"/>
      <c r="G408" s="208"/>
      <c r="H408" s="208"/>
    </row>
    <row r="409" spans="1:8" ht="15.75">
      <c r="A409" s="171"/>
      <c r="B409" s="55"/>
      <c r="C409" s="175"/>
      <c r="D409" s="175"/>
      <c r="E409" s="172" t="s">
        <v>744</v>
      </c>
      <c r="F409" s="205">
        <f t="shared" ref="F409:F412" si="42">G409+H409</f>
        <v>0</v>
      </c>
      <c r="G409" s="208"/>
      <c r="H409" s="208"/>
    </row>
    <row r="410" spans="1:8" ht="15.75">
      <c r="A410" s="171"/>
      <c r="B410" s="55"/>
      <c r="C410" s="175"/>
      <c r="D410" s="175"/>
      <c r="E410" s="172"/>
      <c r="F410" s="205">
        <f t="shared" si="42"/>
        <v>0</v>
      </c>
      <c r="G410" s="208"/>
      <c r="H410" s="208"/>
    </row>
    <row r="411" spans="1:8" ht="15.75">
      <c r="A411" s="171"/>
      <c r="B411" s="55"/>
      <c r="C411" s="175"/>
      <c r="D411" s="175"/>
      <c r="E411" s="172"/>
      <c r="F411" s="205">
        <f t="shared" si="42"/>
        <v>0</v>
      </c>
      <c r="G411" s="208"/>
      <c r="H411" s="208"/>
    </row>
    <row r="412" spans="1:8" ht="15.75">
      <c r="A412" s="171"/>
      <c r="B412" s="55"/>
      <c r="C412" s="175"/>
      <c r="D412" s="175"/>
      <c r="E412" s="172" t="s">
        <v>744</v>
      </c>
      <c r="F412" s="205">
        <f t="shared" si="42"/>
        <v>0</v>
      </c>
      <c r="G412" s="208"/>
      <c r="H412" s="208"/>
    </row>
    <row r="413" spans="1:8" ht="19.5" customHeight="1">
      <c r="A413" s="171">
        <v>2540</v>
      </c>
      <c r="B413" s="54" t="s">
        <v>75</v>
      </c>
      <c r="C413" s="168">
        <v>4</v>
      </c>
      <c r="D413" s="168">
        <v>0</v>
      </c>
      <c r="E413" s="173" t="s">
        <v>428</v>
      </c>
      <c r="F413" s="205">
        <f t="shared" si="31"/>
        <v>0</v>
      </c>
      <c r="G413" s="207">
        <f>G415</f>
        <v>0</v>
      </c>
      <c r="H413" s="207">
        <f>H415</f>
        <v>0</v>
      </c>
    </row>
    <row r="414" spans="1:8" s="174" customFormat="1" ht="10.5" customHeight="1">
      <c r="A414" s="171"/>
      <c r="B414" s="54"/>
      <c r="C414" s="168"/>
      <c r="D414" s="168"/>
      <c r="E414" s="172" t="s">
        <v>234</v>
      </c>
      <c r="F414" s="205"/>
      <c r="G414" s="209"/>
      <c r="H414" s="209"/>
    </row>
    <row r="415" spans="1:8" ht="17.25" customHeight="1">
      <c r="A415" s="171">
        <v>2541</v>
      </c>
      <c r="B415" s="55" t="s">
        <v>75</v>
      </c>
      <c r="C415" s="175">
        <v>4</v>
      </c>
      <c r="D415" s="175">
        <v>1</v>
      </c>
      <c r="E415" s="172" t="s">
        <v>428</v>
      </c>
      <c r="F415" s="205">
        <f t="shared" ref="F415" si="43">G415+H415</f>
        <v>0</v>
      </c>
      <c r="G415" s="207">
        <f>SUM(G417:G420)</f>
        <v>0</v>
      </c>
      <c r="H415" s="207">
        <f>SUM(H417:H420)</f>
        <v>0</v>
      </c>
    </row>
    <row r="416" spans="1:8" ht="27">
      <c r="A416" s="171"/>
      <c r="B416" s="55"/>
      <c r="C416" s="175"/>
      <c r="D416" s="175"/>
      <c r="E416" s="172" t="s">
        <v>743</v>
      </c>
      <c r="F416" s="205"/>
      <c r="G416" s="208"/>
      <c r="H416" s="208"/>
    </row>
    <row r="417" spans="1:8" ht="15.75">
      <c r="A417" s="171"/>
      <c r="B417" s="55"/>
      <c r="C417" s="175"/>
      <c r="D417" s="175"/>
      <c r="E417" s="172" t="s">
        <v>744</v>
      </c>
      <c r="F417" s="205">
        <f t="shared" ref="F417:F420" si="44">G417+H417</f>
        <v>0</v>
      </c>
      <c r="G417" s="208"/>
      <c r="H417" s="208"/>
    </row>
    <row r="418" spans="1:8" ht="15.75">
      <c r="A418" s="171"/>
      <c r="B418" s="55"/>
      <c r="C418" s="175"/>
      <c r="D418" s="175"/>
      <c r="E418" s="172"/>
      <c r="F418" s="205">
        <f t="shared" si="44"/>
        <v>0</v>
      </c>
      <c r="G418" s="208"/>
      <c r="H418" s="208"/>
    </row>
    <row r="419" spans="1:8" ht="15.75">
      <c r="A419" s="171"/>
      <c r="B419" s="55"/>
      <c r="C419" s="175"/>
      <c r="D419" s="175"/>
      <c r="E419" s="172"/>
      <c r="F419" s="205">
        <f t="shared" si="44"/>
        <v>0</v>
      </c>
      <c r="G419" s="208"/>
      <c r="H419" s="208"/>
    </row>
    <row r="420" spans="1:8" ht="15.75">
      <c r="A420" s="171"/>
      <c r="B420" s="55"/>
      <c r="C420" s="175"/>
      <c r="D420" s="175"/>
      <c r="E420" s="172" t="s">
        <v>744</v>
      </c>
      <c r="F420" s="205">
        <f t="shared" si="44"/>
        <v>0</v>
      </c>
      <c r="G420" s="208"/>
      <c r="H420" s="208"/>
    </row>
    <row r="421" spans="1:8" ht="32.25" customHeight="1">
      <c r="A421" s="171">
        <v>2550</v>
      </c>
      <c r="B421" s="54" t="s">
        <v>75</v>
      </c>
      <c r="C421" s="168">
        <v>5</v>
      </c>
      <c r="D421" s="168">
        <v>0</v>
      </c>
      <c r="E421" s="173" t="s">
        <v>429</v>
      </c>
      <c r="F421" s="205">
        <f t="shared" si="31"/>
        <v>0</v>
      </c>
      <c r="G421" s="207">
        <f>G423</f>
        <v>0</v>
      </c>
      <c r="H421" s="207">
        <f>H423</f>
        <v>0</v>
      </c>
    </row>
    <row r="422" spans="1:8" s="174" customFormat="1" ht="10.5" customHeight="1">
      <c r="A422" s="171"/>
      <c r="B422" s="54"/>
      <c r="C422" s="168"/>
      <c r="D422" s="168"/>
      <c r="E422" s="172" t="s">
        <v>234</v>
      </c>
      <c r="F422" s="205"/>
      <c r="G422" s="209"/>
      <c r="H422" s="209"/>
    </row>
    <row r="423" spans="1:8" ht="27">
      <c r="A423" s="171">
        <v>2551</v>
      </c>
      <c r="B423" s="55" t="s">
        <v>75</v>
      </c>
      <c r="C423" s="175">
        <v>5</v>
      </c>
      <c r="D423" s="175">
        <v>1</v>
      </c>
      <c r="E423" s="172" t="s">
        <v>429</v>
      </c>
      <c r="F423" s="205">
        <f t="shared" ref="F423" si="45">G423+H423</f>
        <v>0</v>
      </c>
      <c r="G423" s="207">
        <f>SUM(G425:G428)</f>
        <v>0</v>
      </c>
      <c r="H423" s="207">
        <f>SUM(H425:H428)</f>
        <v>0</v>
      </c>
    </row>
    <row r="424" spans="1:8" ht="27">
      <c r="A424" s="171"/>
      <c r="B424" s="55"/>
      <c r="C424" s="175"/>
      <c r="D424" s="175"/>
      <c r="E424" s="172" t="s">
        <v>743</v>
      </c>
      <c r="F424" s="205"/>
      <c r="G424" s="208"/>
      <c r="H424" s="208"/>
    </row>
    <row r="425" spans="1:8" ht="15.75">
      <c r="A425" s="171"/>
      <c r="B425" s="55"/>
      <c r="C425" s="175"/>
      <c r="D425" s="175"/>
      <c r="E425" s="172" t="s">
        <v>744</v>
      </c>
      <c r="F425" s="205">
        <f t="shared" ref="F425:F428" si="46">G425+H425</f>
        <v>0</v>
      </c>
      <c r="G425" s="208"/>
      <c r="H425" s="208"/>
    </row>
    <row r="426" spans="1:8" ht="15.75">
      <c r="A426" s="171"/>
      <c r="B426" s="55"/>
      <c r="C426" s="175"/>
      <c r="D426" s="175"/>
      <c r="E426" s="172"/>
      <c r="F426" s="205">
        <f t="shared" si="46"/>
        <v>0</v>
      </c>
      <c r="G426" s="208"/>
      <c r="H426" s="208"/>
    </row>
    <row r="427" spans="1:8" ht="15.75">
      <c r="A427" s="171"/>
      <c r="B427" s="55"/>
      <c r="C427" s="175"/>
      <c r="D427" s="175"/>
      <c r="E427" s="172"/>
      <c r="F427" s="205">
        <f t="shared" si="46"/>
        <v>0</v>
      </c>
      <c r="G427" s="208"/>
      <c r="H427" s="208"/>
    </row>
    <row r="428" spans="1:8" ht="15.75">
      <c r="A428" s="171"/>
      <c r="B428" s="55"/>
      <c r="C428" s="175"/>
      <c r="D428" s="175"/>
      <c r="E428" s="172" t="s">
        <v>744</v>
      </c>
      <c r="F428" s="205">
        <f t="shared" si="46"/>
        <v>0</v>
      </c>
      <c r="G428" s="208"/>
      <c r="H428" s="208"/>
    </row>
    <row r="429" spans="1:8" ht="27">
      <c r="A429" s="171">
        <v>2560</v>
      </c>
      <c r="B429" s="54" t="s">
        <v>75</v>
      </c>
      <c r="C429" s="168">
        <v>6</v>
      </c>
      <c r="D429" s="168">
        <v>0</v>
      </c>
      <c r="E429" s="173" t="s">
        <v>430</v>
      </c>
      <c r="F429" s="205">
        <f t="shared" ref="F429:F506" si="47">G429+H429</f>
        <v>0</v>
      </c>
      <c r="G429" s="207">
        <f>G431</f>
        <v>0</v>
      </c>
      <c r="H429" s="207">
        <f>H431</f>
        <v>0</v>
      </c>
    </row>
    <row r="430" spans="1:8" s="174" customFormat="1" ht="10.5" customHeight="1">
      <c r="A430" s="171"/>
      <c r="B430" s="54"/>
      <c r="C430" s="168"/>
      <c r="D430" s="168"/>
      <c r="E430" s="172" t="s">
        <v>234</v>
      </c>
      <c r="F430" s="205"/>
      <c r="G430" s="209"/>
      <c r="H430" s="209"/>
    </row>
    <row r="431" spans="1:8" ht="27">
      <c r="A431" s="171">
        <v>2561</v>
      </c>
      <c r="B431" s="55" t="s">
        <v>75</v>
      </c>
      <c r="C431" s="175">
        <v>6</v>
      </c>
      <c r="D431" s="175">
        <v>1</v>
      </c>
      <c r="E431" s="172" t="s">
        <v>430</v>
      </c>
      <c r="F431" s="205">
        <f t="shared" si="47"/>
        <v>0</v>
      </c>
      <c r="G431" s="207">
        <f>SUM(G433:G436)</f>
        <v>0</v>
      </c>
      <c r="H431" s="207">
        <f>SUM(H433:H436)</f>
        <v>0</v>
      </c>
    </row>
    <row r="432" spans="1:8" ht="27">
      <c r="A432" s="171"/>
      <c r="B432" s="55"/>
      <c r="C432" s="175"/>
      <c r="D432" s="175"/>
      <c r="E432" s="172" t="s">
        <v>743</v>
      </c>
      <c r="F432" s="205"/>
      <c r="G432" s="208"/>
      <c r="H432" s="208"/>
    </row>
    <row r="433" spans="1:8" ht="15.75">
      <c r="A433" s="171"/>
      <c r="B433" s="55"/>
      <c r="C433" s="175"/>
      <c r="D433" s="175"/>
      <c r="E433" s="172" t="s">
        <v>744</v>
      </c>
      <c r="F433" s="205">
        <f t="shared" ref="F433:F436" si="48">G433+H433</f>
        <v>0</v>
      </c>
      <c r="G433" s="208"/>
      <c r="H433" s="208"/>
    </row>
    <row r="434" spans="1:8" ht="15.75">
      <c r="A434" s="171"/>
      <c r="B434" s="55"/>
      <c r="C434" s="175"/>
      <c r="D434" s="175"/>
      <c r="E434" s="172"/>
      <c r="F434" s="205">
        <f t="shared" si="48"/>
        <v>0</v>
      </c>
      <c r="G434" s="208"/>
      <c r="H434" s="208"/>
    </row>
    <row r="435" spans="1:8" ht="15.75">
      <c r="A435" s="171"/>
      <c r="B435" s="55"/>
      <c r="C435" s="175"/>
      <c r="D435" s="175"/>
      <c r="E435" s="172"/>
      <c r="F435" s="205">
        <f t="shared" si="48"/>
        <v>0</v>
      </c>
      <c r="G435" s="208"/>
      <c r="H435" s="208"/>
    </row>
    <row r="436" spans="1:8" ht="15.75">
      <c r="A436" s="171"/>
      <c r="B436" s="55"/>
      <c r="C436" s="175"/>
      <c r="D436" s="175"/>
      <c r="E436" s="172" t="s">
        <v>744</v>
      </c>
      <c r="F436" s="205">
        <f t="shared" si="48"/>
        <v>0</v>
      </c>
      <c r="G436" s="208"/>
      <c r="H436" s="208"/>
    </row>
    <row r="437" spans="1:8" s="170" customFormat="1" ht="64.5" customHeight="1">
      <c r="A437" s="167">
        <v>2600</v>
      </c>
      <c r="B437" s="54" t="s">
        <v>76</v>
      </c>
      <c r="C437" s="168">
        <v>0</v>
      </c>
      <c r="D437" s="168">
        <v>0</v>
      </c>
      <c r="E437" s="169" t="s">
        <v>749</v>
      </c>
      <c r="F437" s="212">
        <f t="shared" si="47"/>
        <v>0</v>
      </c>
      <c r="G437" s="213">
        <f>G439+G447+G455+G463+G471+G479</f>
        <v>0</v>
      </c>
      <c r="H437" s="213">
        <f>H439+H447+H455+H463+H471+H479</f>
        <v>0</v>
      </c>
    </row>
    <row r="438" spans="1:8" ht="15.75" customHeight="1">
      <c r="A438" s="171"/>
      <c r="B438" s="54"/>
      <c r="C438" s="168"/>
      <c r="D438" s="168"/>
      <c r="E438" s="172" t="s">
        <v>329</v>
      </c>
      <c r="F438" s="205">
        <f t="shared" si="47"/>
        <v>0</v>
      </c>
      <c r="G438" s="208"/>
      <c r="H438" s="208"/>
    </row>
    <row r="439" spans="1:8">
      <c r="A439" s="171">
        <v>2610</v>
      </c>
      <c r="B439" s="54" t="s">
        <v>76</v>
      </c>
      <c r="C439" s="168">
        <v>1</v>
      </c>
      <c r="D439" s="168">
        <v>0</v>
      </c>
      <c r="E439" s="173" t="s">
        <v>432</v>
      </c>
      <c r="F439" s="205">
        <f t="shared" ref="F439" si="49">G439+H439</f>
        <v>0</v>
      </c>
      <c r="G439" s="207">
        <f>G441</f>
        <v>0</v>
      </c>
      <c r="H439" s="207">
        <f>H441</f>
        <v>0</v>
      </c>
    </row>
    <row r="440" spans="1:8" s="174" customFormat="1" ht="13.5" customHeight="1">
      <c r="A440" s="171"/>
      <c r="B440" s="54"/>
      <c r="C440" s="168"/>
      <c r="D440" s="168"/>
      <c r="E440" s="172" t="s">
        <v>234</v>
      </c>
      <c r="F440" s="205"/>
      <c r="G440" s="209"/>
      <c r="H440" s="209"/>
    </row>
    <row r="441" spans="1:8">
      <c r="A441" s="171">
        <v>2611</v>
      </c>
      <c r="B441" s="55" t="s">
        <v>76</v>
      </c>
      <c r="C441" s="175">
        <v>1</v>
      </c>
      <c r="D441" s="175">
        <v>1</v>
      </c>
      <c r="E441" s="172" t="s">
        <v>433</v>
      </c>
      <c r="F441" s="205">
        <f t="shared" ref="F441" si="50">G441+H441</f>
        <v>0</v>
      </c>
      <c r="G441" s="207">
        <f>SUM(G443:G446)</f>
        <v>0</v>
      </c>
      <c r="H441" s="207">
        <f>SUM(H443:H446)</f>
        <v>0</v>
      </c>
    </row>
    <row r="442" spans="1:8" ht="27">
      <c r="A442" s="171"/>
      <c r="B442" s="55"/>
      <c r="C442" s="175"/>
      <c r="D442" s="175"/>
      <c r="E442" s="172" t="s">
        <v>743</v>
      </c>
      <c r="F442" s="205"/>
      <c r="G442" s="208"/>
      <c r="H442" s="208"/>
    </row>
    <row r="443" spans="1:8" ht="15.75">
      <c r="A443" s="171"/>
      <c r="B443" s="55"/>
      <c r="C443" s="175"/>
      <c r="D443" s="175"/>
      <c r="E443" s="172" t="s">
        <v>744</v>
      </c>
      <c r="F443" s="205">
        <f t="shared" ref="F443:F447" si="51">G443+H443</f>
        <v>0</v>
      </c>
      <c r="G443" s="208"/>
      <c r="H443" s="208"/>
    </row>
    <row r="444" spans="1:8" ht="15.75">
      <c r="A444" s="171"/>
      <c r="B444" s="55"/>
      <c r="C444" s="175"/>
      <c r="D444" s="175"/>
      <c r="E444" s="172"/>
      <c r="F444" s="205">
        <f t="shared" si="51"/>
        <v>0</v>
      </c>
      <c r="G444" s="208"/>
      <c r="H444" s="208"/>
    </row>
    <row r="445" spans="1:8" ht="15.75">
      <c r="A445" s="171"/>
      <c r="B445" s="55"/>
      <c r="C445" s="175"/>
      <c r="D445" s="175"/>
      <c r="E445" s="172"/>
      <c r="F445" s="205">
        <f t="shared" si="51"/>
        <v>0</v>
      </c>
      <c r="G445" s="208"/>
      <c r="H445" s="208"/>
    </row>
    <row r="446" spans="1:8" ht="15.75">
      <c r="A446" s="171"/>
      <c r="B446" s="55"/>
      <c r="C446" s="175"/>
      <c r="D446" s="175"/>
      <c r="E446" s="172" t="s">
        <v>744</v>
      </c>
      <c r="F446" s="205">
        <f t="shared" si="51"/>
        <v>0</v>
      </c>
      <c r="G446" s="208"/>
      <c r="H446" s="208"/>
    </row>
    <row r="447" spans="1:8">
      <c r="A447" s="171">
        <v>2620</v>
      </c>
      <c r="B447" s="54" t="s">
        <v>76</v>
      </c>
      <c r="C447" s="168">
        <v>2</v>
      </c>
      <c r="D447" s="168">
        <v>0</v>
      </c>
      <c r="E447" s="173" t="s">
        <v>434</v>
      </c>
      <c r="F447" s="205">
        <f t="shared" si="51"/>
        <v>0</v>
      </c>
      <c r="G447" s="207">
        <f>G449</f>
        <v>0</v>
      </c>
      <c r="H447" s="207">
        <f>H449</f>
        <v>0</v>
      </c>
    </row>
    <row r="448" spans="1:8" s="174" customFormat="1" ht="15" customHeight="1">
      <c r="A448" s="171"/>
      <c r="B448" s="54"/>
      <c r="C448" s="168"/>
      <c r="D448" s="168"/>
      <c r="E448" s="172" t="s">
        <v>234</v>
      </c>
      <c r="F448" s="205"/>
      <c r="G448" s="209"/>
      <c r="H448" s="209"/>
    </row>
    <row r="449" spans="1:8">
      <c r="A449" s="171">
        <v>2621</v>
      </c>
      <c r="B449" s="55" t="s">
        <v>76</v>
      </c>
      <c r="C449" s="175">
        <v>2</v>
      </c>
      <c r="D449" s="175">
        <v>1</v>
      </c>
      <c r="E449" s="172" t="s">
        <v>434</v>
      </c>
      <c r="F449" s="205">
        <f t="shared" ref="F449" si="52">G449+H449</f>
        <v>0</v>
      </c>
      <c r="G449" s="207">
        <f>SUM(G451:G454)</f>
        <v>0</v>
      </c>
      <c r="H449" s="207">
        <f>SUM(H451:H454)</f>
        <v>0</v>
      </c>
    </row>
    <row r="450" spans="1:8" ht="27">
      <c r="A450" s="171"/>
      <c r="B450" s="55"/>
      <c r="C450" s="175"/>
      <c r="D450" s="175"/>
      <c r="E450" s="172" t="s">
        <v>743</v>
      </c>
      <c r="F450" s="205"/>
      <c r="G450" s="208"/>
      <c r="H450" s="208"/>
    </row>
    <row r="451" spans="1:8" ht="15.75">
      <c r="A451" s="171"/>
      <c r="B451" s="55"/>
      <c r="C451" s="175"/>
      <c r="D451" s="175"/>
      <c r="E451" s="172" t="s">
        <v>744</v>
      </c>
      <c r="F451" s="205">
        <f t="shared" ref="F451:F455" si="53">G451+H451</f>
        <v>0</v>
      </c>
      <c r="G451" s="208"/>
      <c r="H451" s="208"/>
    </row>
    <row r="452" spans="1:8" ht="15.75">
      <c r="A452" s="171"/>
      <c r="B452" s="55"/>
      <c r="C452" s="175"/>
      <c r="D452" s="175"/>
      <c r="E452" s="172"/>
      <c r="F452" s="205">
        <f t="shared" si="53"/>
        <v>0</v>
      </c>
      <c r="G452" s="208"/>
      <c r="H452" s="208"/>
    </row>
    <row r="453" spans="1:8" ht="15.75">
      <c r="A453" s="171"/>
      <c r="B453" s="55"/>
      <c r="C453" s="175"/>
      <c r="D453" s="175"/>
      <c r="E453" s="172"/>
      <c r="F453" s="205">
        <f t="shared" si="53"/>
        <v>0</v>
      </c>
      <c r="G453" s="208"/>
      <c r="H453" s="208"/>
    </row>
    <row r="454" spans="1:8" ht="15.75">
      <c r="A454" s="171"/>
      <c r="B454" s="55"/>
      <c r="C454" s="175"/>
      <c r="D454" s="175"/>
      <c r="E454" s="172" t="s">
        <v>744</v>
      </c>
      <c r="F454" s="205">
        <f t="shared" si="53"/>
        <v>0</v>
      </c>
      <c r="G454" s="208"/>
      <c r="H454" s="208"/>
    </row>
    <row r="455" spans="1:8">
      <c r="A455" s="171">
        <v>2630</v>
      </c>
      <c r="B455" s="54" t="s">
        <v>76</v>
      </c>
      <c r="C455" s="168">
        <v>3</v>
      </c>
      <c r="D455" s="168">
        <v>0</v>
      </c>
      <c r="E455" s="173" t="s">
        <v>435</v>
      </c>
      <c r="F455" s="205">
        <f t="shared" si="53"/>
        <v>0</v>
      </c>
      <c r="G455" s="207">
        <f>G457</f>
        <v>0</v>
      </c>
      <c r="H455" s="207">
        <f>H457</f>
        <v>0</v>
      </c>
    </row>
    <row r="456" spans="1:8" s="174" customFormat="1" ht="15" customHeight="1">
      <c r="A456" s="171"/>
      <c r="B456" s="54"/>
      <c r="C456" s="168"/>
      <c r="D456" s="168"/>
      <c r="E456" s="172" t="s">
        <v>234</v>
      </c>
      <c r="F456" s="205"/>
      <c r="G456" s="209"/>
      <c r="H456" s="209"/>
    </row>
    <row r="457" spans="1:8">
      <c r="A457" s="171">
        <v>2631</v>
      </c>
      <c r="B457" s="55" t="s">
        <v>76</v>
      </c>
      <c r="C457" s="175">
        <v>3</v>
      </c>
      <c r="D457" s="175">
        <v>1</v>
      </c>
      <c r="E457" s="172" t="s">
        <v>436</v>
      </c>
      <c r="F457" s="205">
        <f t="shared" ref="F457" si="54">G457+H457</f>
        <v>0</v>
      </c>
      <c r="G457" s="207">
        <f>SUM(G459:G462)</f>
        <v>0</v>
      </c>
      <c r="H457" s="207">
        <f>SUM(H459:H462)</f>
        <v>0</v>
      </c>
    </row>
    <row r="458" spans="1:8" ht="27">
      <c r="A458" s="171"/>
      <c r="B458" s="55"/>
      <c r="C458" s="175"/>
      <c r="D458" s="175"/>
      <c r="E458" s="172" t="s">
        <v>743</v>
      </c>
      <c r="F458" s="205"/>
      <c r="G458" s="208"/>
      <c r="H458" s="208"/>
    </row>
    <row r="459" spans="1:8" ht="15.75">
      <c r="A459" s="171"/>
      <c r="B459" s="55"/>
      <c r="C459" s="175"/>
      <c r="D459" s="175"/>
      <c r="E459" s="172" t="s">
        <v>744</v>
      </c>
      <c r="F459" s="205">
        <f t="shared" ref="F459:F463" si="55">G459+H459</f>
        <v>0</v>
      </c>
      <c r="G459" s="208"/>
      <c r="H459" s="208"/>
    </row>
    <row r="460" spans="1:8" ht="15.75">
      <c r="A460" s="171"/>
      <c r="B460" s="55"/>
      <c r="C460" s="175"/>
      <c r="D460" s="175"/>
      <c r="E460" s="172"/>
      <c r="F460" s="205">
        <f t="shared" si="55"/>
        <v>0</v>
      </c>
      <c r="G460" s="208"/>
      <c r="H460" s="208"/>
    </row>
    <row r="461" spans="1:8" ht="15.75">
      <c r="A461" s="171"/>
      <c r="B461" s="55"/>
      <c r="C461" s="175"/>
      <c r="D461" s="175"/>
      <c r="E461" s="172"/>
      <c r="F461" s="205">
        <f t="shared" si="55"/>
        <v>0</v>
      </c>
      <c r="G461" s="208"/>
      <c r="H461" s="208"/>
    </row>
    <row r="462" spans="1:8" ht="15.75">
      <c r="A462" s="171"/>
      <c r="B462" s="55"/>
      <c r="C462" s="175"/>
      <c r="D462" s="175"/>
      <c r="E462" s="172" t="s">
        <v>744</v>
      </c>
      <c r="F462" s="205">
        <f t="shared" si="55"/>
        <v>0</v>
      </c>
      <c r="G462" s="208"/>
      <c r="H462" s="208"/>
    </row>
    <row r="463" spans="1:8">
      <c r="A463" s="171">
        <v>2640</v>
      </c>
      <c r="B463" s="54" t="s">
        <v>76</v>
      </c>
      <c r="C463" s="168">
        <v>4</v>
      </c>
      <c r="D463" s="168">
        <v>0</v>
      </c>
      <c r="E463" s="173" t="s">
        <v>437</v>
      </c>
      <c r="F463" s="205">
        <f t="shared" si="55"/>
        <v>0</v>
      </c>
      <c r="G463" s="207">
        <f>G465</f>
        <v>0</v>
      </c>
      <c r="H463" s="207">
        <f>H465</f>
        <v>0</v>
      </c>
    </row>
    <row r="464" spans="1:8" s="174" customFormat="1" ht="10.5" customHeight="1">
      <c r="A464" s="171"/>
      <c r="B464" s="54"/>
      <c r="C464" s="168"/>
      <c r="D464" s="168"/>
      <c r="E464" s="172" t="s">
        <v>234</v>
      </c>
      <c r="F464" s="205"/>
      <c r="G464" s="209"/>
      <c r="H464" s="209"/>
    </row>
    <row r="465" spans="1:8">
      <c r="A465" s="171">
        <v>2641</v>
      </c>
      <c r="B465" s="55" t="s">
        <v>76</v>
      </c>
      <c r="C465" s="175">
        <v>4</v>
      </c>
      <c r="D465" s="175">
        <v>1</v>
      </c>
      <c r="E465" s="172" t="s">
        <v>438</v>
      </c>
      <c r="F465" s="205">
        <f t="shared" ref="F465" si="56">G465+H465</f>
        <v>0</v>
      </c>
      <c r="G465" s="207">
        <f>SUM(G467:G470)</f>
        <v>0</v>
      </c>
      <c r="H465" s="207">
        <f>SUM(H467:H470)</f>
        <v>0</v>
      </c>
    </row>
    <row r="466" spans="1:8" ht="27">
      <c r="A466" s="171"/>
      <c r="B466" s="55"/>
      <c r="C466" s="175"/>
      <c r="D466" s="175"/>
      <c r="E466" s="172" t="s">
        <v>743</v>
      </c>
      <c r="F466" s="205"/>
      <c r="G466" s="208"/>
      <c r="H466" s="208"/>
    </row>
    <row r="467" spans="1:8" ht="15.75">
      <c r="A467" s="171"/>
      <c r="B467" s="55"/>
      <c r="C467" s="175"/>
      <c r="D467" s="175"/>
      <c r="E467" s="172" t="s">
        <v>744</v>
      </c>
      <c r="F467" s="205">
        <f t="shared" ref="F467:F471" si="57">G467+H467</f>
        <v>0</v>
      </c>
      <c r="G467" s="208"/>
      <c r="H467" s="208"/>
    </row>
    <row r="468" spans="1:8" ht="15.75">
      <c r="A468" s="171"/>
      <c r="B468" s="55"/>
      <c r="C468" s="175"/>
      <c r="D468" s="175"/>
      <c r="E468" s="172"/>
      <c r="F468" s="205">
        <f t="shared" si="57"/>
        <v>0</v>
      </c>
      <c r="G468" s="208"/>
      <c r="H468" s="208"/>
    </row>
    <row r="469" spans="1:8" ht="15.75">
      <c r="A469" s="171"/>
      <c r="B469" s="55"/>
      <c r="C469" s="175"/>
      <c r="D469" s="175"/>
      <c r="E469" s="172"/>
      <c r="F469" s="205">
        <f t="shared" si="57"/>
        <v>0</v>
      </c>
      <c r="G469" s="208"/>
      <c r="H469" s="208"/>
    </row>
    <row r="470" spans="1:8" ht="15.75">
      <c r="A470" s="171"/>
      <c r="B470" s="55"/>
      <c r="C470" s="175"/>
      <c r="D470" s="175"/>
      <c r="E470" s="172" t="s">
        <v>744</v>
      </c>
      <c r="F470" s="205">
        <f t="shared" si="57"/>
        <v>0</v>
      </c>
      <c r="G470" s="208"/>
      <c r="H470" s="208"/>
    </row>
    <row r="471" spans="1:8" ht="40.5">
      <c r="A471" s="171">
        <v>2650</v>
      </c>
      <c r="B471" s="54" t="s">
        <v>76</v>
      </c>
      <c r="C471" s="168">
        <v>5</v>
      </c>
      <c r="D471" s="168">
        <v>0</v>
      </c>
      <c r="E471" s="173" t="s">
        <v>439</v>
      </c>
      <c r="F471" s="205">
        <f t="shared" si="57"/>
        <v>0</v>
      </c>
      <c r="G471" s="207">
        <f>G473</f>
        <v>0</v>
      </c>
      <c r="H471" s="207">
        <f>H473</f>
        <v>0</v>
      </c>
    </row>
    <row r="472" spans="1:8" s="174" customFormat="1" ht="15.75" customHeight="1">
      <c r="A472" s="171"/>
      <c r="B472" s="54"/>
      <c r="C472" s="168"/>
      <c r="D472" s="168"/>
      <c r="E472" s="172" t="s">
        <v>234</v>
      </c>
      <c r="F472" s="205"/>
      <c r="G472" s="209"/>
      <c r="H472" s="209"/>
    </row>
    <row r="473" spans="1:8" ht="44.25" customHeight="1">
      <c r="A473" s="171">
        <v>2651</v>
      </c>
      <c r="B473" s="55" t="s">
        <v>76</v>
      </c>
      <c r="C473" s="175">
        <v>5</v>
      </c>
      <c r="D473" s="175">
        <v>1</v>
      </c>
      <c r="E473" s="172" t="s">
        <v>439</v>
      </c>
      <c r="F473" s="205">
        <f t="shared" ref="F473" si="58">G473+H473</f>
        <v>0</v>
      </c>
      <c r="G473" s="207">
        <f>SUM(G475:G478)</f>
        <v>0</v>
      </c>
      <c r="H473" s="207">
        <f>SUM(H475:H478)</f>
        <v>0</v>
      </c>
    </row>
    <row r="474" spans="1:8" ht="27">
      <c r="A474" s="171"/>
      <c r="B474" s="55"/>
      <c r="C474" s="175"/>
      <c r="D474" s="175"/>
      <c r="E474" s="172" t="s">
        <v>743</v>
      </c>
      <c r="F474" s="205"/>
      <c r="G474" s="208"/>
      <c r="H474" s="208"/>
    </row>
    <row r="475" spans="1:8" ht="15.75">
      <c r="A475" s="171"/>
      <c r="B475" s="55"/>
      <c r="C475" s="175"/>
      <c r="D475" s="175"/>
      <c r="E475" s="172" t="s">
        <v>744</v>
      </c>
      <c r="F475" s="205">
        <f t="shared" ref="F475:F479" si="59">G475+H475</f>
        <v>0</v>
      </c>
      <c r="G475" s="208"/>
      <c r="H475" s="208"/>
    </row>
    <row r="476" spans="1:8" ht="15.75">
      <c r="A476" s="171"/>
      <c r="B476" s="55"/>
      <c r="C476" s="175"/>
      <c r="D476" s="175"/>
      <c r="E476" s="172"/>
      <c r="F476" s="205">
        <f t="shared" si="59"/>
        <v>0</v>
      </c>
      <c r="G476" s="208"/>
      <c r="H476" s="208"/>
    </row>
    <row r="477" spans="1:8" ht="15.75">
      <c r="A477" s="171"/>
      <c r="B477" s="55"/>
      <c r="C477" s="175"/>
      <c r="D477" s="175"/>
      <c r="E477" s="172"/>
      <c r="F477" s="205">
        <f t="shared" si="59"/>
        <v>0</v>
      </c>
      <c r="G477" s="208"/>
      <c r="H477" s="208"/>
    </row>
    <row r="478" spans="1:8" ht="15.75">
      <c r="A478" s="171"/>
      <c r="B478" s="55"/>
      <c r="C478" s="175"/>
      <c r="D478" s="175"/>
      <c r="E478" s="172" t="s">
        <v>744</v>
      </c>
      <c r="F478" s="205">
        <f t="shared" si="59"/>
        <v>0</v>
      </c>
      <c r="G478" s="208"/>
      <c r="H478" s="208"/>
    </row>
    <row r="479" spans="1:8" ht="27">
      <c r="A479" s="171">
        <v>2660</v>
      </c>
      <c r="B479" s="54" t="s">
        <v>76</v>
      </c>
      <c r="C479" s="168">
        <v>6</v>
      </c>
      <c r="D479" s="168">
        <v>0</v>
      </c>
      <c r="E479" s="173" t="s">
        <v>440</v>
      </c>
      <c r="F479" s="205">
        <f t="shared" si="59"/>
        <v>0</v>
      </c>
      <c r="G479" s="207">
        <f>G481</f>
        <v>0</v>
      </c>
      <c r="H479" s="207">
        <f>H481</f>
        <v>0</v>
      </c>
    </row>
    <row r="480" spans="1:8" s="174" customFormat="1" ht="15" customHeight="1">
      <c r="A480" s="171"/>
      <c r="B480" s="54"/>
      <c r="C480" s="168"/>
      <c r="D480" s="168"/>
      <c r="E480" s="172" t="s">
        <v>234</v>
      </c>
      <c r="F480" s="205"/>
      <c r="G480" s="209"/>
      <c r="H480" s="209"/>
    </row>
    <row r="481" spans="1:8" ht="31.5" customHeight="1">
      <c r="A481" s="171">
        <v>2661</v>
      </c>
      <c r="B481" s="55" t="s">
        <v>76</v>
      </c>
      <c r="C481" s="175">
        <v>6</v>
      </c>
      <c r="D481" s="175">
        <v>1</v>
      </c>
      <c r="E481" s="172" t="s">
        <v>440</v>
      </c>
      <c r="F481" s="205">
        <f t="shared" ref="F481" si="60">G481+H481</f>
        <v>0</v>
      </c>
      <c r="G481" s="207">
        <f>SUM(G483:G486)</f>
        <v>0</v>
      </c>
      <c r="H481" s="207">
        <f>SUM(H483:H486)</f>
        <v>0</v>
      </c>
    </row>
    <row r="482" spans="1:8" ht="27">
      <c r="A482" s="171"/>
      <c r="B482" s="55"/>
      <c r="C482" s="175"/>
      <c r="D482" s="175"/>
      <c r="E482" s="172" t="s">
        <v>743</v>
      </c>
      <c r="F482" s="205"/>
      <c r="G482" s="208"/>
      <c r="H482" s="208"/>
    </row>
    <row r="483" spans="1:8" ht="15.75">
      <c r="A483" s="171"/>
      <c r="B483" s="55"/>
      <c r="C483" s="175"/>
      <c r="D483" s="175"/>
      <c r="E483" s="172" t="s">
        <v>744</v>
      </c>
      <c r="F483" s="205">
        <f t="shared" ref="F483:F486" si="61">G483+H483</f>
        <v>0</v>
      </c>
      <c r="G483" s="208"/>
      <c r="H483" s="208"/>
    </row>
    <row r="484" spans="1:8" ht="15.75">
      <c r="A484" s="171"/>
      <c r="B484" s="55"/>
      <c r="C484" s="175"/>
      <c r="D484" s="175"/>
      <c r="E484" s="172"/>
      <c r="F484" s="205">
        <f t="shared" si="61"/>
        <v>0</v>
      </c>
      <c r="G484" s="208"/>
      <c r="H484" s="208"/>
    </row>
    <row r="485" spans="1:8" ht="15.75">
      <c r="A485" s="171"/>
      <c r="B485" s="55"/>
      <c r="C485" s="175"/>
      <c r="D485" s="175"/>
      <c r="E485" s="172"/>
      <c r="F485" s="205">
        <f t="shared" si="61"/>
        <v>0</v>
      </c>
      <c r="G485" s="208"/>
      <c r="H485" s="208"/>
    </row>
    <row r="486" spans="1:8" ht="15.75">
      <c r="A486" s="171"/>
      <c r="B486" s="55"/>
      <c r="C486" s="175"/>
      <c r="D486" s="175"/>
      <c r="E486" s="172" t="s">
        <v>744</v>
      </c>
      <c r="F486" s="205">
        <f t="shared" si="61"/>
        <v>0</v>
      </c>
      <c r="G486" s="208"/>
      <c r="H486" s="208"/>
    </row>
    <row r="487" spans="1:8" s="170" customFormat="1" ht="36" customHeight="1">
      <c r="A487" s="167">
        <v>2700</v>
      </c>
      <c r="B487" s="54" t="s">
        <v>77</v>
      </c>
      <c r="C487" s="168">
        <v>0</v>
      </c>
      <c r="D487" s="168">
        <v>0</v>
      </c>
      <c r="E487" s="169" t="s">
        <v>750</v>
      </c>
      <c r="F487" s="205">
        <f t="shared" si="47"/>
        <v>0</v>
      </c>
      <c r="G487" s="46"/>
      <c r="H487" s="46"/>
    </row>
    <row r="488" spans="1:8" ht="11.25" customHeight="1">
      <c r="A488" s="171"/>
      <c r="B488" s="54"/>
      <c r="C488" s="168"/>
      <c r="D488" s="168"/>
      <c r="E488" s="172" t="s">
        <v>329</v>
      </c>
      <c r="F488" s="205">
        <f t="shared" si="47"/>
        <v>0</v>
      </c>
      <c r="G488" s="208"/>
      <c r="H488" s="208"/>
    </row>
    <row r="489" spans="1:8" ht="14.25" customHeight="1">
      <c r="A489" s="171">
        <v>2710</v>
      </c>
      <c r="B489" s="54" t="s">
        <v>77</v>
      </c>
      <c r="C489" s="168">
        <v>1</v>
      </c>
      <c r="D489" s="168">
        <v>0</v>
      </c>
      <c r="E489" s="173" t="s">
        <v>442</v>
      </c>
      <c r="F489" s="205">
        <f t="shared" si="47"/>
        <v>0</v>
      </c>
      <c r="G489" s="208"/>
      <c r="H489" s="208"/>
    </row>
    <row r="490" spans="1:8" s="174" customFormat="1" ht="0.75" hidden="1" customHeight="1">
      <c r="A490" s="171"/>
      <c r="B490" s="54"/>
      <c r="C490" s="168"/>
      <c r="D490" s="168"/>
      <c r="E490" s="172" t="s">
        <v>234</v>
      </c>
      <c r="F490" s="205">
        <f t="shared" si="47"/>
        <v>0</v>
      </c>
      <c r="G490" s="209"/>
      <c r="H490" s="209"/>
    </row>
    <row r="491" spans="1:8" ht="15.75" hidden="1">
      <c r="A491" s="171">
        <v>2711</v>
      </c>
      <c r="B491" s="55" t="s">
        <v>77</v>
      </c>
      <c r="C491" s="175">
        <v>1</v>
      </c>
      <c r="D491" s="175">
        <v>1</v>
      </c>
      <c r="E491" s="172" t="s">
        <v>443</v>
      </c>
      <c r="F491" s="205">
        <f t="shared" si="47"/>
        <v>0</v>
      </c>
      <c r="G491" s="208"/>
      <c r="H491" s="208"/>
    </row>
    <row r="492" spans="1:8" ht="27" hidden="1">
      <c r="A492" s="171"/>
      <c r="B492" s="55"/>
      <c r="C492" s="175"/>
      <c r="D492" s="175"/>
      <c r="E492" s="172" t="s">
        <v>743</v>
      </c>
      <c r="F492" s="205">
        <f t="shared" si="47"/>
        <v>0</v>
      </c>
      <c r="G492" s="208"/>
      <c r="H492" s="208"/>
    </row>
    <row r="493" spans="1:8" ht="15.75" hidden="1">
      <c r="A493" s="171"/>
      <c r="B493" s="55"/>
      <c r="C493" s="175"/>
      <c r="D493" s="175"/>
      <c r="E493" s="172" t="s">
        <v>744</v>
      </c>
      <c r="F493" s="205">
        <f t="shared" si="47"/>
        <v>0</v>
      </c>
      <c r="G493" s="208"/>
      <c r="H493" s="208"/>
    </row>
    <row r="494" spans="1:8" ht="15.75" hidden="1">
      <c r="A494" s="171"/>
      <c r="B494" s="55"/>
      <c r="C494" s="175"/>
      <c r="D494" s="175"/>
      <c r="E494" s="172" t="s">
        <v>744</v>
      </c>
      <c r="F494" s="205">
        <f t="shared" si="47"/>
        <v>0</v>
      </c>
      <c r="G494" s="208"/>
      <c r="H494" s="208"/>
    </row>
    <row r="495" spans="1:8" ht="15.75" hidden="1">
      <c r="A495" s="171">
        <v>2712</v>
      </c>
      <c r="B495" s="55" t="s">
        <v>77</v>
      </c>
      <c r="C495" s="175">
        <v>1</v>
      </c>
      <c r="D495" s="175">
        <v>2</v>
      </c>
      <c r="E495" s="172" t="s">
        <v>444</v>
      </c>
      <c r="F495" s="205">
        <f t="shared" si="47"/>
        <v>0</v>
      </c>
      <c r="G495" s="208"/>
      <c r="H495" s="208"/>
    </row>
    <row r="496" spans="1:8" ht="27" hidden="1">
      <c r="A496" s="171"/>
      <c r="B496" s="55"/>
      <c r="C496" s="175"/>
      <c r="D496" s="175"/>
      <c r="E496" s="172" t="s">
        <v>743</v>
      </c>
      <c r="F496" s="205">
        <f t="shared" si="47"/>
        <v>0</v>
      </c>
      <c r="G496" s="208"/>
      <c r="H496" s="208"/>
    </row>
    <row r="497" spans="1:8" ht="15.75" hidden="1">
      <c r="A497" s="171"/>
      <c r="B497" s="55"/>
      <c r="C497" s="175"/>
      <c r="D497" s="175"/>
      <c r="E497" s="172" t="s">
        <v>744</v>
      </c>
      <c r="F497" s="205">
        <f t="shared" si="47"/>
        <v>0</v>
      </c>
      <c r="G497" s="208"/>
      <c r="H497" s="208"/>
    </row>
    <row r="498" spans="1:8" ht="15.75" hidden="1">
      <c r="A498" s="171"/>
      <c r="B498" s="55"/>
      <c r="C498" s="175"/>
      <c r="D498" s="175"/>
      <c r="E498" s="172" t="s">
        <v>744</v>
      </c>
      <c r="F498" s="205">
        <f t="shared" si="47"/>
        <v>0</v>
      </c>
      <c r="G498" s="208"/>
      <c r="H498" s="208"/>
    </row>
    <row r="499" spans="1:8" ht="15.75" hidden="1">
      <c r="A499" s="171">
        <v>2713</v>
      </c>
      <c r="B499" s="55" t="s">
        <v>77</v>
      </c>
      <c r="C499" s="175">
        <v>1</v>
      </c>
      <c r="D499" s="175">
        <v>3</v>
      </c>
      <c r="E499" s="172" t="s">
        <v>445</v>
      </c>
      <c r="F499" s="205">
        <f t="shared" si="47"/>
        <v>0</v>
      </c>
      <c r="G499" s="208"/>
      <c r="H499" s="208"/>
    </row>
    <row r="500" spans="1:8" ht="27" hidden="1">
      <c r="A500" s="171"/>
      <c r="B500" s="55"/>
      <c r="C500" s="175"/>
      <c r="D500" s="175"/>
      <c r="E500" s="172" t="s">
        <v>743</v>
      </c>
      <c r="F500" s="205">
        <f t="shared" si="47"/>
        <v>0</v>
      </c>
      <c r="G500" s="208"/>
      <c r="H500" s="208"/>
    </row>
    <row r="501" spans="1:8" ht="15.75" hidden="1">
      <c r="A501" s="171"/>
      <c r="B501" s="55"/>
      <c r="C501" s="175"/>
      <c r="D501" s="175"/>
      <c r="E501" s="172" t="s">
        <v>744</v>
      </c>
      <c r="F501" s="205">
        <f t="shared" si="47"/>
        <v>0</v>
      </c>
      <c r="G501" s="208"/>
      <c r="H501" s="208"/>
    </row>
    <row r="502" spans="1:8" ht="15.75" hidden="1">
      <c r="A502" s="171"/>
      <c r="B502" s="55"/>
      <c r="C502" s="175"/>
      <c r="D502" s="175"/>
      <c r="E502" s="172" t="s">
        <v>744</v>
      </c>
      <c r="F502" s="205">
        <f t="shared" si="47"/>
        <v>0</v>
      </c>
      <c r="G502" s="208"/>
      <c r="H502" s="208"/>
    </row>
    <row r="503" spans="1:8" ht="15" customHeight="1">
      <c r="A503" s="171">
        <v>2720</v>
      </c>
      <c r="B503" s="54" t="s">
        <v>77</v>
      </c>
      <c r="C503" s="168">
        <v>2</v>
      </c>
      <c r="D503" s="168">
        <v>0</v>
      </c>
      <c r="E503" s="173" t="s">
        <v>446</v>
      </c>
      <c r="F503" s="205">
        <f t="shared" si="47"/>
        <v>0</v>
      </c>
      <c r="G503" s="208"/>
      <c r="H503" s="208"/>
    </row>
    <row r="504" spans="1:8" s="174" customFormat="1" ht="10.5" hidden="1" customHeight="1">
      <c r="A504" s="171"/>
      <c r="B504" s="54"/>
      <c r="C504" s="168"/>
      <c r="D504" s="168"/>
      <c r="E504" s="172" t="s">
        <v>234</v>
      </c>
      <c r="F504" s="205">
        <f t="shared" si="47"/>
        <v>0</v>
      </c>
      <c r="G504" s="209"/>
      <c r="H504" s="209"/>
    </row>
    <row r="505" spans="1:8" ht="15.75" hidden="1">
      <c r="A505" s="171">
        <v>2721</v>
      </c>
      <c r="B505" s="55" t="s">
        <v>77</v>
      </c>
      <c r="C505" s="175">
        <v>2</v>
      </c>
      <c r="D505" s="175">
        <v>1</v>
      </c>
      <c r="E505" s="172" t="s">
        <v>447</v>
      </c>
      <c r="F505" s="205">
        <f t="shared" si="47"/>
        <v>0</v>
      </c>
      <c r="G505" s="208"/>
      <c r="H505" s="208"/>
    </row>
    <row r="506" spans="1:8" ht="27" hidden="1">
      <c r="A506" s="171"/>
      <c r="B506" s="55"/>
      <c r="C506" s="175"/>
      <c r="D506" s="175"/>
      <c r="E506" s="172" t="s">
        <v>743</v>
      </c>
      <c r="F506" s="205">
        <f t="shared" si="47"/>
        <v>0</v>
      </c>
      <c r="G506" s="208"/>
      <c r="H506" s="208"/>
    </row>
    <row r="507" spans="1:8" ht="15.75" hidden="1">
      <c r="A507" s="171"/>
      <c r="B507" s="55"/>
      <c r="C507" s="175"/>
      <c r="D507" s="175"/>
      <c r="E507" s="172" t="s">
        <v>744</v>
      </c>
      <c r="F507" s="205">
        <f t="shared" ref="F507:F571" si="62">G507+H507</f>
        <v>0</v>
      </c>
      <c r="G507" s="208"/>
      <c r="H507" s="208"/>
    </row>
    <row r="508" spans="1:8" ht="15.75" hidden="1">
      <c r="A508" s="171"/>
      <c r="B508" s="55"/>
      <c r="C508" s="175"/>
      <c r="D508" s="175"/>
      <c r="E508" s="172" t="s">
        <v>744</v>
      </c>
      <c r="F508" s="205">
        <f t="shared" si="62"/>
        <v>0</v>
      </c>
      <c r="G508" s="208"/>
      <c r="H508" s="208"/>
    </row>
    <row r="509" spans="1:8" ht="20.25" hidden="1" customHeight="1">
      <c r="A509" s="171">
        <v>2722</v>
      </c>
      <c r="B509" s="55" t="s">
        <v>77</v>
      </c>
      <c r="C509" s="175">
        <v>2</v>
      </c>
      <c r="D509" s="175">
        <v>2</v>
      </c>
      <c r="E509" s="172" t="s">
        <v>448</v>
      </c>
      <c r="F509" s="205">
        <f t="shared" si="62"/>
        <v>0</v>
      </c>
      <c r="G509" s="208"/>
      <c r="H509" s="208"/>
    </row>
    <row r="510" spans="1:8" ht="27" hidden="1">
      <c r="A510" s="171"/>
      <c r="B510" s="55"/>
      <c r="C510" s="175"/>
      <c r="D510" s="175"/>
      <c r="E510" s="172" t="s">
        <v>743</v>
      </c>
      <c r="F510" s="205">
        <f t="shared" si="62"/>
        <v>0</v>
      </c>
      <c r="G510" s="208"/>
      <c r="H510" s="208"/>
    </row>
    <row r="511" spans="1:8" ht="15.75" hidden="1">
      <c r="A511" s="171"/>
      <c r="B511" s="55"/>
      <c r="C511" s="175"/>
      <c r="D511" s="175"/>
      <c r="E511" s="172" t="s">
        <v>744</v>
      </c>
      <c r="F511" s="205">
        <f t="shared" si="62"/>
        <v>0</v>
      </c>
      <c r="G511" s="208"/>
      <c r="H511" s="208"/>
    </row>
    <row r="512" spans="1:8" ht="15.75" hidden="1">
      <c r="A512" s="171"/>
      <c r="B512" s="55"/>
      <c r="C512" s="175"/>
      <c r="D512" s="175"/>
      <c r="E512" s="172" t="s">
        <v>744</v>
      </c>
      <c r="F512" s="205">
        <f t="shared" si="62"/>
        <v>0</v>
      </c>
      <c r="G512" s="208"/>
      <c r="H512" s="208"/>
    </row>
    <row r="513" spans="1:8" ht="15.75" hidden="1">
      <c r="A513" s="171">
        <v>2723</v>
      </c>
      <c r="B513" s="55" t="s">
        <v>77</v>
      </c>
      <c r="C513" s="175">
        <v>2</v>
      </c>
      <c r="D513" s="175">
        <v>3</v>
      </c>
      <c r="E513" s="172" t="s">
        <v>449</v>
      </c>
      <c r="F513" s="205">
        <f t="shared" si="62"/>
        <v>0</v>
      </c>
      <c r="G513" s="208"/>
      <c r="H513" s="208"/>
    </row>
    <row r="514" spans="1:8" ht="27" hidden="1">
      <c r="A514" s="171"/>
      <c r="B514" s="55"/>
      <c r="C514" s="175"/>
      <c r="D514" s="175"/>
      <c r="E514" s="172" t="s">
        <v>743</v>
      </c>
      <c r="F514" s="205">
        <f t="shared" si="62"/>
        <v>0</v>
      </c>
      <c r="G514" s="208"/>
      <c r="H514" s="208"/>
    </row>
    <row r="515" spans="1:8" ht="15.75" hidden="1">
      <c r="A515" s="171"/>
      <c r="B515" s="55"/>
      <c r="C515" s="175"/>
      <c r="D515" s="175"/>
      <c r="E515" s="172" t="s">
        <v>744</v>
      </c>
      <c r="F515" s="205">
        <f t="shared" si="62"/>
        <v>0</v>
      </c>
      <c r="G515" s="208"/>
      <c r="H515" s="208"/>
    </row>
    <row r="516" spans="1:8" ht="15.75" hidden="1">
      <c r="A516" s="171"/>
      <c r="B516" s="55"/>
      <c r="C516" s="175"/>
      <c r="D516" s="175"/>
      <c r="E516" s="172" t="s">
        <v>744</v>
      </c>
      <c r="F516" s="205">
        <f t="shared" si="62"/>
        <v>0</v>
      </c>
      <c r="G516" s="208"/>
      <c r="H516" s="208"/>
    </row>
    <row r="517" spans="1:8" ht="15.75" hidden="1">
      <c r="A517" s="171">
        <v>2724</v>
      </c>
      <c r="B517" s="55" t="s">
        <v>77</v>
      </c>
      <c r="C517" s="175">
        <v>2</v>
      </c>
      <c r="D517" s="175">
        <v>4</v>
      </c>
      <c r="E517" s="172" t="s">
        <v>450</v>
      </c>
      <c r="F517" s="205">
        <f t="shared" si="62"/>
        <v>0</v>
      </c>
      <c r="G517" s="208"/>
      <c r="H517" s="208"/>
    </row>
    <row r="518" spans="1:8" ht="27" hidden="1">
      <c r="A518" s="171"/>
      <c r="B518" s="55"/>
      <c r="C518" s="175"/>
      <c r="D518" s="175"/>
      <c r="E518" s="172" t="s">
        <v>743</v>
      </c>
      <c r="F518" s="205">
        <f t="shared" si="62"/>
        <v>0</v>
      </c>
      <c r="G518" s="208"/>
      <c r="H518" s="208"/>
    </row>
    <row r="519" spans="1:8" ht="15.75" hidden="1">
      <c r="A519" s="171"/>
      <c r="B519" s="55"/>
      <c r="C519" s="175"/>
      <c r="D519" s="175"/>
      <c r="E519" s="172" t="s">
        <v>744</v>
      </c>
      <c r="F519" s="205">
        <f t="shared" si="62"/>
        <v>0</v>
      </c>
      <c r="G519" s="208"/>
      <c r="H519" s="208"/>
    </row>
    <row r="520" spans="1:8" ht="15.75" hidden="1">
      <c r="A520" s="171"/>
      <c r="B520" s="55"/>
      <c r="C520" s="175"/>
      <c r="D520" s="175"/>
      <c r="E520" s="172" t="s">
        <v>744</v>
      </c>
      <c r="F520" s="205">
        <f t="shared" si="62"/>
        <v>0</v>
      </c>
      <c r="G520" s="208"/>
      <c r="H520" s="208"/>
    </row>
    <row r="521" spans="1:8" ht="15" customHeight="1">
      <c r="A521" s="171">
        <v>2730</v>
      </c>
      <c r="B521" s="54" t="s">
        <v>77</v>
      </c>
      <c r="C521" s="168">
        <v>3</v>
      </c>
      <c r="D521" s="168">
        <v>0</v>
      </c>
      <c r="E521" s="173" t="s">
        <v>451</v>
      </c>
      <c r="F521" s="205">
        <f t="shared" si="62"/>
        <v>0</v>
      </c>
      <c r="G521" s="208"/>
      <c r="H521" s="208"/>
    </row>
    <row r="522" spans="1:8" s="174" customFormat="1" ht="10.5" hidden="1" customHeight="1">
      <c r="A522" s="171"/>
      <c r="B522" s="54"/>
      <c r="C522" s="168"/>
      <c r="D522" s="168"/>
      <c r="E522" s="172" t="s">
        <v>234</v>
      </c>
      <c r="F522" s="205">
        <f t="shared" si="62"/>
        <v>0</v>
      </c>
      <c r="G522" s="209"/>
      <c r="H522" s="209"/>
    </row>
    <row r="523" spans="1:8" ht="15" hidden="1" customHeight="1">
      <c r="A523" s="171">
        <v>2731</v>
      </c>
      <c r="B523" s="55" t="s">
        <v>77</v>
      </c>
      <c r="C523" s="175">
        <v>3</v>
      </c>
      <c r="D523" s="175">
        <v>1</v>
      </c>
      <c r="E523" s="172" t="s">
        <v>452</v>
      </c>
      <c r="F523" s="205">
        <f t="shared" si="62"/>
        <v>0</v>
      </c>
      <c r="G523" s="208"/>
      <c r="H523" s="208"/>
    </row>
    <row r="524" spans="1:8" ht="27" hidden="1">
      <c r="A524" s="171"/>
      <c r="B524" s="55"/>
      <c r="C524" s="175"/>
      <c r="D524" s="175"/>
      <c r="E524" s="172" t="s">
        <v>743</v>
      </c>
      <c r="F524" s="205">
        <f t="shared" si="62"/>
        <v>0</v>
      </c>
      <c r="G524" s="208"/>
      <c r="H524" s="208"/>
    </row>
    <row r="525" spans="1:8" ht="15.75" hidden="1">
      <c r="A525" s="171"/>
      <c r="B525" s="55"/>
      <c r="C525" s="175"/>
      <c r="D525" s="175"/>
      <c r="E525" s="172" t="s">
        <v>744</v>
      </c>
      <c r="F525" s="205">
        <f t="shared" si="62"/>
        <v>0</v>
      </c>
      <c r="G525" s="208"/>
      <c r="H525" s="208"/>
    </row>
    <row r="526" spans="1:8" ht="15.75" hidden="1">
      <c r="A526" s="171"/>
      <c r="B526" s="55"/>
      <c r="C526" s="175"/>
      <c r="D526" s="175"/>
      <c r="E526" s="172" t="s">
        <v>744</v>
      </c>
      <c r="F526" s="205">
        <f t="shared" si="62"/>
        <v>0</v>
      </c>
      <c r="G526" s="208"/>
      <c r="H526" s="208"/>
    </row>
    <row r="527" spans="1:8" ht="18" hidden="1" customHeight="1">
      <c r="A527" s="171">
        <v>2732</v>
      </c>
      <c r="B527" s="55" t="s">
        <v>77</v>
      </c>
      <c r="C527" s="175">
        <v>3</v>
      </c>
      <c r="D527" s="175">
        <v>2</v>
      </c>
      <c r="E527" s="172" t="s">
        <v>453</v>
      </c>
      <c r="F527" s="205">
        <f t="shared" si="62"/>
        <v>0</v>
      </c>
      <c r="G527" s="208"/>
      <c r="H527" s="208"/>
    </row>
    <row r="528" spans="1:8" ht="27" hidden="1">
      <c r="A528" s="171"/>
      <c r="B528" s="55"/>
      <c r="C528" s="175"/>
      <c r="D528" s="175"/>
      <c r="E528" s="172" t="s">
        <v>743</v>
      </c>
      <c r="F528" s="205">
        <f t="shared" si="62"/>
        <v>0</v>
      </c>
      <c r="G528" s="208"/>
      <c r="H528" s="208"/>
    </row>
    <row r="529" spans="1:8" ht="15.75" hidden="1">
      <c r="A529" s="171"/>
      <c r="B529" s="55"/>
      <c r="C529" s="175"/>
      <c r="D529" s="175"/>
      <c r="E529" s="172" t="s">
        <v>744</v>
      </c>
      <c r="F529" s="205">
        <f t="shared" si="62"/>
        <v>0</v>
      </c>
      <c r="G529" s="208"/>
      <c r="H529" s="208"/>
    </row>
    <row r="530" spans="1:8" ht="15.75" hidden="1">
      <c r="A530" s="171"/>
      <c r="B530" s="55"/>
      <c r="C530" s="175"/>
      <c r="D530" s="175"/>
      <c r="E530" s="172" t="s">
        <v>744</v>
      </c>
      <c r="F530" s="205">
        <f t="shared" si="62"/>
        <v>0</v>
      </c>
      <c r="G530" s="208"/>
      <c r="H530" s="208"/>
    </row>
    <row r="531" spans="1:8" ht="21.75" hidden="1" customHeight="1">
      <c r="A531" s="171">
        <v>2733</v>
      </c>
      <c r="B531" s="55" t="s">
        <v>77</v>
      </c>
      <c r="C531" s="175">
        <v>3</v>
      </c>
      <c r="D531" s="175">
        <v>3</v>
      </c>
      <c r="E531" s="172" t="s">
        <v>454</v>
      </c>
      <c r="F531" s="205">
        <f t="shared" si="62"/>
        <v>0</v>
      </c>
      <c r="G531" s="208"/>
      <c r="H531" s="208"/>
    </row>
    <row r="532" spans="1:8" ht="27" hidden="1">
      <c r="A532" s="171"/>
      <c r="B532" s="55"/>
      <c r="C532" s="175"/>
      <c r="D532" s="175"/>
      <c r="E532" s="172" t="s">
        <v>743</v>
      </c>
      <c r="F532" s="205">
        <f t="shared" si="62"/>
        <v>0</v>
      </c>
      <c r="G532" s="208"/>
      <c r="H532" s="208"/>
    </row>
    <row r="533" spans="1:8" ht="15.75" hidden="1">
      <c r="A533" s="171"/>
      <c r="B533" s="55"/>
      <c r="C533" s="175"/>
      <c r="D533" s="175"/>
      <c r="E533" s="172" t="s">
        <v>744</v>
      </c>
      <c r="F533" s="205">
        <f t="shared" si="62"/>
        <v>0</v>
      </c>
      <c r="G533" s="208"/>
      <c r="H533" s="208"/>
    </row>
    <row r="534" spans="1:8" ht="15.75" hidden="1">
      <c r="A534" s="171"/>
      <c r="B534" s="55"/>
      <c r="C534" s="175"/>
      <c r="D534" s="175"/>
      <c r="E534" s="172" t="s">
        <v>744</v>
      </c>
      <c r="F534" s="205">
        <f t="shared" si="62"/>
        <v>0</v>
      </c>
      <c r="G534" s="208"/>
      <c r="H534" s="208"/>
    </row>
    <row r="535" spans="1:8" ht="29.25" hidden="1" customHeight="1">
      <c r="A535" s="171">
        <v>2734</v>
      </c>
      <c r="B535" s="55" t="s">
        <v>77</v>
      </c>
      <c r="C535" s="175">
        <v>3</v>
      </c>
      <c r="D535" s="175">
        <v>4</v>
      </c>
      <c r="E535" s="172" t="s">
        <v>455</v>
      </c>
      <c r="F535" s="205">
        <f t="shared" si="62"/>
        <v>0</v>
      </c>
      <c r="G535" s="208"/>
      <c r="H535" s="208"/>
    </row>
    <row r="536" spans="1:8" ht="27" hidden="1">
      <c r="A536" s="171"/>
      <c r="B536" s="55"/>
      <c r="C536" s="175"/>
      <c r="D536" s="175"/>
      <c r="E536" s="172" t="s">
        <v>743</v>
      </c>
      <c r="F536" s="205">
        <f t="shared" si="62"/>
        <v>0</v>
      </c>
      <c r="G536" s="208"/>
      <c r="H536" s="208"/>
    </row>
    <row r="537" spans="1:8" ht="15.75" hidden="1">
      <c r="A537" s="171"/>
      <c r="B537" s="55"/>
      <c r="C537" s="175"/>
      <c r="D537" s="175"/>
      <c r="E537" s="172" t="s">
        <v>744</v>
      </c>
      <c r="F537" s="205">
        <f t="shared" si="62"/>
        <v>0</v>
      </c>
      <c r="G537" s="208"/>
      <c r="H537" s="208"/>
    </row>
    <row r="538" spans="1:8" ht="15.75" hidden="1">
      <c r="A538" s="171"/>
      <c r="B538" s="55"/>
      <c r="C538" s="175"/>
      <c r="D538" s="175"/>
      <c r="E538" s="172" t="s">
        <v>744</v>
      </c>
      <c r="F538" s="205">
        <f t="shared" si="62"/>
        <v>0</v>
      </c>
      <c r="G538" s="208"/>
      <c r="H538" s="208"/>
    </row>
    <row r="539" spans="1:8" ht="15.75">
      <c r="A539" s="171">
        <v>2740</v>
      </c>
      <c r="B539" s="54" t="s">
        <v>77</v>
      </c>
      <c r="C539" s="168">
        <v>4</v>
      </c>
      <c r="D539" s="168">
        <v>0</v>
      </c>
      <c r="E539" s="173" t="s">
        <v>456</v>
      </c>
      <c r="F539" s="205">
        <f t="shared" si="62"/>
        <v>0</v>
      </c>
      <c r="G539" s="208"/>
      <c r="H539" s="208"/>
    </row>
    <row r="540" spans="1:8" s="174" customFormat="1" ht="10.5" hidden="1" customHeight="1">
      <c r="A540" s="171"/>
      <c r="B540" s="54"/>
      <c r="C540" s="168"/>
      <c r="D540" s="168"/>
      <c r="E540" s="172" t="s">
        <v>234</v>
      </c>
      <c r="F540" s="205">
        <f t="shared" si="62"/>
        <v>0</v>
      </c>
      <c r="G540" s="209"/>
      <c r="H540" s="209"/>
    </row>
    <row r="541" spans="1:8" ht="15.75" hidden="1">
      <c r="A541" s="171">
        <v>2741</v>
      </c>
      <c r="B541" s="55" t="s">
        <v>77</v>
      </c>
      <c r="C541" s="175">
        <v>4</v>
      </c>
      <c r="D541" s="175">
        <v>1</v>
      </c>
      <c r="E541" s="172" t="s">
        <v>456</v>
      </c>
      <c r="F541" s="205">
        <f t="shared" si="62"/>
        <v>0</v>
      </c>
      <c r="G541" s="208"/>
      <c r="H541" s="208"/>
    </row>
    <row r="542" spans="1:8" ht="27" hidden="1">
      <c r="A542" s="171"/>
      <c r="B542" s="55"/>
      <c r="C542" s="175"/>
      <c r="D542" s="175"/>
      <c r="E542" s="172" t="s">
        <v>743</v>
      </c>
      <c r="F542" s="205">
        <f t="shared" si="62"/>
        <v>0</v>
      </c>
      <c r="G542" s="208"/>
      <c r="H542" s="208"/>
    </row>
    <row r="543" spans="1:8" ht="15.75" hidden="1">
      <c r="A543" s="171"/>
      <c r="B543" s="55"/>
      <c r="C543" s="175"/>
      <c r="D543" s="175"/>
      <c r="E543" s="172" t="s">
        <v>744</v>
      </c>
      <c r="F543" s="205">
        <f t="shared" si="62"/>
        <v>0</v>
      </c>
      <c r="G543" s="208"/>
      <c r="H543" s="208"/>
    </row>
    <row r="544" spans="1:8" ht="15.75" hidden="1">
      <c r="A544" s="171"/>
      <c r="B544" s="55"/>
      <c r="C544" s="175"/>
      <c r="D544" s="175"/>
      <c r="E544" s="172" t="s">
        <v>744</v>
      </c>
      <c r="F544" s="205">
        <f t="shared" si="62"/>
        <v>0</v>
      </c>
      <c r="G544" s="208"/>
      <c r="H544" s="208"/>
    </row>
    <row r="545" spans="1:8" ht="30.75" customHeight="1">
      <c r="A545" s="171">
        <v>2750</v>
      </c>
      <c r="B545" s="54" t="s">
        <v>77</v>
      </c>
      <c r="C545" s="168">
        <v>5</v>
      </c>
      <c r="D545" s="168">
        <v>0</v>
      </c>
      <c r="E545" s="173" t="s">
        <v>457</v>
      </c>
      <c r="F545" s="205">
        <f t="shared" si="62"/>
        <v>0</v>
      </c>
      <c r="G545" s="208"/>
      <c r="H545" s="208"/>
    </row>
    <row r="546" spans="1:8" s="174" customFormat="1" ht="10.5" hidden="1" customHeight="1">
      <c r="A546" s="171"/>
      <c r="B546" s="54"/>
      <c r="C546" s="168"/>
      <c r="D546" s="168"/>
      <c r="E546" s="172" t="s">
        <v>234</v>
      </c>
      <c r="F546" s="205">
        <f t="shared" si="62"/>
        <v>0</v>
      </c>
      <c r="G546" s="209"/>
      <c r="H546" s="209"/>
    </row>
    <row r="547" spans="1:8" ht="27" hidden="1">
      <c r="A547" s="171">
        <v>2751</v>
      </c>
      <c r="B547" s="55" t="s">
        <v>77</v>
      </c>
      <c r="C547" s="175">
        <v>5</v>
      </c>
      <c r="D547" s="175">
        <v>1</v>
      </c>
      <c r="E547" s="172" t="s">
        <v>457</v>
      </c>
      <c r="F547" s="205">
        <f t="shared" si="62"/>
        <v>0</v>
      </c>
      <c r="G547" s="208"/>
      <c r="H547" s="208"/>
    </row>
    <row r="548" spans="1:8" ht="27" hidden="1">
      <c r="A548" s="171"/>
      <c r="B548" s="55"/>
      <c r="C548" s="175"/>
      <c r="D548" s="175"/>
      <c r="E548" s="172" t="s">
        <v>743</v>
      </c>
      <c r="F548" s="205">
        <f t="shared" si="62"/>
        <v>0</v>
      </c>
      <c r="G548" s="208"/>
      <c r="H548" s="208"/>
    </row>
    <row r="549" spans="1:8" ht="15.75" hidden="1">
      <c r="A549" s="171"/>
      <c r="B549" s="55"/>
      <c r="C549" s="175"/>
      <c r="D549" s="175"/>
      <c r="E549" s="172" t="s">
        <v>744</v>
      </c>
      <c r="F549" s="205">
        <f t="shared" si="62"/>
        <v>0</v>
      </c>
      <c r="G549" s="208"/>
      <c r="H549" s="208"/>
    </row>
    <row r="550" spans="1:8" ht="15.75" hidden="1">
      <c r="A550" s="171"/>
      <c r="B550" s="55"/>
      <c r="C550" s="175"/>
      <c r="D550" s="175"/>
      <c r="E550" s="172" t="s">
        <v>744</v>
      </c>
      <c r="F550" s="205">
        <f t="shared" si="62"/>
        <v>0</v>
      </c>
      <c r="G550" s="208"/>
      <c r="H550" s="208"/>
    </row>
    <row r="551" spans="1:8" ht="15" customHeight="1">
      <c r="A551" s="171">
        <v>2760</v>
      </c>
      <c r="B551" s="54" t="s">
        <v>77</v>
      </c>
      <c r="C551" s="168">
        <v>6</v>
      </c>
      <c r="D551" s="168">
        <v>0</v>
      </c>
      <c r="E551" s="173" t="s">
        <v>458</v>
      </c>
      <c r="F551" s="205">
        <f t="shared" si="62"/>
        <v>0</v>
      </c>
      <c r="G551" s="208"/>
      <c r="H551" s="208"/>
    </row>
    <row r="552" spans="1:8" s="174" customFormat="1" ht="10.5" hidden="1" customHeight="1">
      <c r="A552" s="171"/>
      <c r="B552" s="54"/>
      <c r="C552" s="168"/>
      <c r="D552" s="168"/>
      <c r="E552" s="172" t="s">
        <v>234</v>
      </c>
      <c r="F552" s="205">
        <f t="shared" si="62"/>
        <v>0</v>
      </c>
      <c r="G552" s="209"/>
      <c r="H552" s="209"/>
    </row>
    <row r="553" spans="1:8" ht="15.75" hidden="1">
      <c r="A553" s="171">
        <v>2761</v>
      </c>
      <c r="B553" s="55" t="s">
        <v>77</v>
      </c>
      <c r="C553" s="175">
        <v>6</v>
      </c>
      <c r="D553" s="175">
        <v>1</v>
      </c>
      <c r="E553" s="172" t="s">
        <v>459</v>
      </c>
      <c r="F553" s="205">
        <f t="shared" si="62"/>
        <v>0</v>
      </c>
      <c r="G553" s="208"/>
      <c r="H553" s="208"/>
    </row>
    <row r="554" spans="1:8" ht="27" hidden="1">
      <c r="A554" s="171"/>
      <c r="B554" s="55"/>
      <c r="C554" s="175"/>
      <c r="D554" s="175"/>
      <c r="E554" s="172" t="s">
        <v>743</v>
      </c>
      <c r="F554" s="205">
        <f t="shared" si="62"/>
        <v>0</v>
      </c>
      <c r="G554" s="208"/>
      <c r="H554" s="208"/>
    </row>
    <row r="555" spans="1:8" ht="15.75" hidden="1">
      <c r="A555" s="171"/>
      <c r="B555" s="55"/>
      <c r="C555" s="175"/>
      <c r="D555" s="175"/>
      <c r="E555" s="172" t="s">
        <v>744</v>
      </c>
      <c r="F555" s="205">
        <f t="shared" si="62"/>
        <v>0</v>
      </c>
      <c r="G555" s="208"/>
      <c r="H555" s="208"/>
    </row>
    <row r="556" spans="1:8" ht="15.75" hidden="1">
      <c r="A556" s="171"/>
      <c r="B556" s="55"/>
      <c r="C556" s="175"/>
      <c r="D556" s="175"/>
      <c r="E556" s="172" t="s">
        <v>744</v>
      </c>
      <c r="F556" s="205">
        <f t="shared" si="62"/>
        <v>0</v>
      </c>
      <c r="G556" s="208"/>
      <c r="H556" s="208"/>
    </row>
    <row r="557" spans="1:8" ht="15.75" hidden="1">
      <c r="A557" s="171">
        <v>2762</v>
      </c>
      <c r="B557" s="55" t="s">
        <v>77</v>
      </c>
      <c r="C557" s="175">
        <v>6</v>
      </c>
      <c r="D557" s="175">
        <v>2</v>
      </c>
      <c r="E557" s="172" t="s">
        <v>458</v>
      </c>
      <c r="F557" s="205">
        <f t="shared" si="62"/>
        <v>0</v>
      </c>
      <c r="G557" s="208"/>
      <c r="H557" s="208"/>
    </row>
    <row r="558" spans="1:8" ht="27" hidden="1">
      <c r="A558" s="171"/>
      <c r="B558" s="55"/>
      <c r="C558" s="175"/>
      <c r="D558" s="175"/>
      <c r="E558" s="172" t="s">
        <v>743</v>
      </c>
      <c r="F558" s="205">
        <f t="shared" si="62"/>
        <v>0</v>
      </c>
      <c r="G558" s="208"/>
      <c r="H558" s="208"/>
    </row>
    <row r="559" spans="1:8" ht="0.75" hidden="1" customHeight="1">
      <c r="A559" s="171"/>
      <c r="B559" s="55"/>
      <c r="C559" s="175"/>
      <c r="D559" s="175"/>
      <c r="E559" s="172" t="s">
        <v>744</v>
      </c>
      <c r="F559" s="205">
        <f t="shared" si="62"/>
        <v>0</v>
      </c>
      <c r="G559" s="208"/>
      <c r="H559" s="208"/>
    </row>
    <row r="560" spans="1:8" ht="15.75" hidden="1">
      <c r="A560" s="171"/>
      <c r="B560" s="55"/>
      <c r="C560" s="175"/>
      <c r="D560" s="175"/>
      <c r="E560" s="172" t="s">
        <v>744</v>
      </c>
      <c r="F560" s="205">
        <f t="shared" si="62"/>
        <v>0</v>
      </c>
      <c r="G560" s="208"/>
      <c r="H560" s="208"/>
    </row>
    <row r="561" spans="1:8" s="170" customFormat="1" ht="46.5" customHeight="1">
      <c r="A561" s="167">
        <v>2800</v>
      </c>
      <c r="B561" s="54" t="s">
        <v>78</v>
      </c>
      <c r="C561" s="168">
        <v>0</v>
      </c>
      <c r="D561" s="168">
        <v>0</v>
      </c>
      <c r="E561" s="169" t="s">
        <v>751</v>
      </c>
      <c r="F561" s="212">
        <f t="shared" si="62"/>
        <v>0</v>
      </c>
      <c r="G561" s="213">
        <f>G563+G571+G615+G635+G655+G663</f>
        <v>0</v>
      </c>
      <c r="H561" s="213">
        <f>H563+H571+H615+H635+H655+H663</f>
        <v>0</v>
      </c>
    </row>
    <row r="562" spans="1:8" ht="15" customHeight="1">
      <c r="A562" s="171"/>
      <c r="B562" s="54"/>
      <c r="C562" s="168"/>
      <c r="D562" s="168"/>
      <c r="E562" s="172" t="s">
        <v>329</v>
      </c>
      <c r="F562" s="205"/>
      <c r="G562" s="208"/>
      <c r="H562" s="208"/>
    </row>
    <row r="563" spans="1:8">
      <c r="A563" s="171">
        <v>2810</v>
      </c>
      <c r="B563" s="55" t="s">
        <v>78</v>
      </c>
      <c r="C563" s="175">
        <v>1</v>
      </c>
      <c r="D563" s="175">
        <v>0</v>
      </c>
      <c r="E563" s="173" t="s">
        <v>461</v>
      </c>
      <c r="F563" s="205">
        <f t="shared" si="62"/>
        <v>0</v>
      </c>
      <c r="G563" s="207">
        <f>G565</f>
        <v>0</v>
      </c>
      <c r="H563" s="207">
        <f>H565</f>
        <v>0</v>
      </c>
    </row>
    <row r="564" spans="1:8" s="174" customFormat="1" ht="10.5" customHeight="1">
      <c r="A564" s="171"/>
      <c r="B564" s="54"/>
      <c r="C564" s="168"/>
      <c r="D564" s="168"/>
      <c r="E564" s="172" t="s">
        <v>234</v>
      </c>
      <c r="F564" s="205"/>
      <c r="G564" s="209"/>
      <c r="H564" s="209"/>
    </row>
    <row r="565" spans="1:8">
      <c r="A565" s="171">
        <v>2811</v>
      </c>
      <c r="B565" s="55" t="s">
        <v>78</v>
      </c>
      <c r="C565" s="175">
        <v>1</v>
      </c>
      <c r="D565" s="175">
        <v>1</v>
      </c>
      <c r="E565" s="172" t="s">
        <v>461</v>
      </c>
      <c r="F565" s="205">
        <f t="shared" si="62"/>
        <v>0</v>
      </c>
      <c r="G565" s="207">
        <f>SUM(G567:G570)</f>
        <v>0</v>
      </c>
      <c r="H565" s="207">
        <f>SUM(H567:H570)</f>
        <v>0</v>
      </c>
    </row>
    <row r="566" spans="1:8" ht="27">
      <c r="A566" s="171"/>
      <c r="B566" s="55"/>
      <c r="C566" s="175"/>
      <c r="D566" s="175"/>
      <c r="E566" s="172" t="s">
        <v>743</v>
      </c>
      <c r="F566" s="205"/>
      <c r="G566" s="208"/>
      <c r="H566" s="208"/>
    </row>
    <row r="567" spans="1:8" ht="15.75">
      <c r="A567" s="171"/>
      <c r="B567" s="55"/>
      <c r="C567" s="175"/>
      <c r="D567" s="175"/>
      <c r="E567" s="172" t="s">
        <v>744</v>
      </c>
      <c r="F567" s="205">
        <f t="shared" ref="F567:F570" si="63">G567+H567</f>
        <v>0</v>
      </c>
      <c r="G567" s="208"/>
      <c r="H567" s="208"/>
    </row>
    <row r="568" spans="1:8" ht="15.75">
      <c r="A568" s="171"/>
      <c r="B568" s="55"/>
      <c r="C568" s="175"/>
      <c r="D568" s="175"/>
      <c r="E568" s="172"/>
      <c r="F568" s="205">
        <f t="shared" si="63"/>
        <v>0</v>
      </c>
      <c r="G568" s="208"/>
      <c r="H568" s="208"/>
    </row>
    <row r="569" spans="1:8" ht="15.75">
      <c r="A569" s="171"/>
      <c r="B569" s="55"/>
      <c r="C569" s="175"/>
      <c r="D569" s="175"/>
      <c r="E569" s="172"/>
      <c r="F569" s="205">
        <f t="shared" si="63"/>
        <v>0</v>
      </c>
      <c r="G569" s="208"/>
      <c r="H569" s="208"/>
    </row>
    <row r="570" spans="1:8" ht="15.75">
      <c r="A570" s="171"/>
      <c r="B570" s="55"/>
      <c r="C570" s="175"/>
      <c r="D570" s="175"/>
      <c r="E570" s="172" t="s">
        <v>744</v>
      </c>
      <c r="F570" s="205">
        <f t="shared" si="63"/>
        <v>0</v>
      </c>
      <c r="G570" s="208"/>
      <c r="H570" s="208"/>
    </row>
    <row r="571" spans="1:8">
      <c r="A571" s="171">
        <v>2820</v>
      </c>
      <c r="B571" s="54" t="s">
        <v>78</v>
      </c>
      <c r="C571" s="168">
        <v>2</v>
      </c>
      <c r="D571" s="168">
        <v>0</v>
      </c>
      <c r="E571" s="173" t="s">
        <v>462</v>
      </c>
      <c r="F571" s="205">
        <f t="shared" si="62"/>
        <v>0</v>
      </c>
      <c r="G571" s="207">
        <f>G573+G579+G585+G591+G597+G603+G609</f>
        <v>0</v>
      </c>
      <c r="H571" s="207">
        <f>H573+H579+H585+H591+H597+H603+H609</f>
        <v>0</v>
      </c>
    </row>
    <row r="572" spans="1:8" s="174" customFormat="1" ht="10.5" customHeight="1">
      <c r="A572" s="171"/>
      <c r="B572" s="54"/>
      <c r="C572" s="168"/>
      <c r="D572" s="168"/>
      <c r="E572" s="172" t="s">
        <v>234</v>
      </c>
      <c r="F572" s="205"/>
      <c r="G572" s="209"/>
      <c r="H572" s="209"/>
    </row>
    <row r="573" spans="1:8">
      <c r="A573" s="171">
        <v>2821</v>
      </c>
      <c r="B573" s="55" t="s">
        <v>78</v>
      </c>
      <c r="C573" s="175">
        <v>2</v>
      </c>
      <c r="D573" s="175">
        <v>1</v>
      </c>
      <c r="E573" s="172" t="s">
        <v>463</v>
      </c>
      <c r="F573" s="205">
        <f t="shared" ref="F573" si="64">G573+H573</f>
        <v>0</v>
      </c>
      <c r="G573" s="207">
        <f>SUM(G575:G578)</f>
        <v>0</v>
      </c>
      <c r="H573" s="207">
        <f>SUM(H575:H578)</f>
        <v>0</v>
      </c>
    </row>
    <row r="574" spans="1:8" ht="27">
      <c r="A574" s="171"/>
      <c r="B574" s="55"/>
      <c r="C574" s="175"/>
      <c r="D574" s="175"/>
      <c r="E574" s="172" t="s">
        <v>743</v>
      </c>
      <c r="F574" s="205"/>
      <c r="G574" s="208"/>
      <c r="H574" s="208"/>
    </row>
    <row r="575" spans="1:8" ht="15.75">
      <c r="A575" s="171"/>
      <c r="B575" s="55"/>
      <c r="C575" s="175"/>
      <c r="D575" s="175"/>
      <c r="E575" s="172" t="s">
        <v>744</v>
      </c>
      <c r="F575" s="205">
        <f t="shared" ref="F575:F579" si="65">G575+H575</f>
        <v>0</v>
      </c>
      <c r="G575" s="208"/>
      <c r="H575" s="208"/>
    </row>
    <row r="576" spans="1:8" ht="15.75">
      <c r="A576" s="171"/>
      <c r="B576" s="55"/>
      <c r="C576" s="175"/>
      <c r="D576" s="175"/>
      <c r="E576" s="172"/>
      <c r="F576" s="205">
        <f t="shared" si="65"/>
        <v>0</v>
      </c>
      <c r="G576" s="208"/>
      <c r="H576" s="208"/>
    </row>
    <row r="577" spans="1:8" ht="15.75">
      <c r="A577" s="171"/>
      <c r="B577" s="55"/>
      <c r="C577" s="175"/>
      <c r="D577" s="175"/>
      <c r="E577" s="172"/>
      <c r="F577" s="205">
        <f t="shared" si="65"/>
        <v>0</v>
      </c>
      <c r="G577" s="208"/>
      <c r="H577" s="208"/>
    </row>
    <row r="578" spans="1:8" ht="15.75">
      <c r="A578" s="171"/>
      <c r="B578" s="55"/>
      <c r="C578" s="175"/>
      <c r="D578" s="175"/>
      <c r="E578" s="172" t="s">
        <v>744</v>
      </c>
      <c r="F578" s="205">
        <f t="shared" si="65"/>
        <v>0</v>
      </c>
      <c r="G578" s="208"/>
      <c r="H578" s="208"/>
    </row>
    <row r="579" spans="1:8">
      <c r="A579" s="171">
        <v>2822</v>
      </c>
      <c r="B579" s="55" t="s">
        <v>78</v>
      </c>
      <c r="C579" s="175">
        <v>2</v>
      </c>
      <c r="D579" s="175">
        <v>2</v>
      </c>
      <c r="E579" s="172" t="s">
        <v>464</v>
      </c>
      <c r="F579" s="205">
        <f t="shared" si="65"/>
        <v>0</v>
      </c>
      <c r="G579" s="207">
        <f>SUM(G581:G584)</f>
        <v>0</v>
      </c>
      <c r="H579" s="207">
        <f>SUM(H581:H584)</f>
        <v>0</v>
      </c>
    </row>
    <row r="580" spans="1:8" ht="27">
      <c r="A580" s="171"/>
      <c r="B580" s="55"/>
      <c r="C580" s="175"/>
      <c r="D580" s="175"/>
      <c r="E580" s="172" t="s">
        <v>743</v>
      </c>
      <c r="F580" s="205"/>
      <c r="G580" s="208"/>
      <c r="H580" s="208"/>
    </row>
    <row r="581" spans="1:8" ht="15.75">
      <c r="A581" s="171"/>
      <c r="B581" s="55"/>
      <c r="C581" s="175"/>
      <c r="D581" s="175"/>
      <c r="E581" s="172" t="s">
        <v>744</v>
      </c>
      <c r="F581" s="205">
        <f t="shared" ref="F581:F585" si="66">G581+H581</f>
        <v>0</v>
      </c>
      <c r="G581" s="208"/>
      <c r="H581" s="208"/>
    </row>
    <row r="582" spans="1:8" ht="15.75">
      <c r="A582" s="171"/>
      <c r="B582" s="55"/>
      <c r="C582" s="175"/>
      <c r="D582" s="175"/>
      <c r="E582" s="172"/>
      <c r="F582" s="205">
        <f t="shared" si="66"/>
        <v>0</v>
      </c>
      <c r="G582" s="208"/>
      <c r="H582" s="208"/>
    </row>
    <row r="583" spans="1:8" ht="15.75">
      <c r="A583" s="171"/>
      <c r="B583" s="55"/>
      <c r="C583" s="175"/>
      <c r="D583" s="175"/>
      <c r="E583" s="172"/>
      <c r="F583" s="205">
        <f t="shared" si="66"/>
        <v>0</v>
      </c>
      <c r="G583" s="208"/>
      <c r="H583" s="208"/>
    </row>
    <row r="584" spans="1:8" ht="15.75">
      <c r="A584" s="171"/>
      <c r="B584" s="55"/>
      <c r="C584" s="175"/>
      <c r="D584" s="175"/>
      <c r="E584" s="172" t="s">
        <v>744</v>
      </c>
      <c r="F584" s="205">
        <f t="shared" si="66"/>
        <v>0</v>
      </c>
      <c r="G584" s="208"/>
      <c r="H584" s="208"/>
    </row>
    <row r="585" spans="1:8">
      <c r="A585" s="171">
        <v>2823</v>
      </c>
      <c r="B585" s="55" t="s">
        <v>78</v>
      </c>
      <c r="C585" s="175">
        <v>2</v>
      </c>
      <c r="D585" s="175">
        <v>3</v>
      </c>
      <c r="E585" s="172" t="s">
        <v>465</v>
      </c>
      <c r="F585" s="205">
        <f t="shared" si="66"/>
        <v>0</v>
      </c>
      <c r="G585" s="207">
        <f>SUM(G587:G590)</f>
        <v>0</v>
      </c>
      <c r="H585" s="207">
        <f>SUM(H587:H590)</f>
        <v>0</v>
      </c>
    </row>
    <row r="586" spans="1:8" ht="27">
      <c r="A586" s="171"/>
      <c r="B586" s="55"/>
      <c r="C586" s="175"/>
      <c r="D586" s="175"/>
      <c r="E586" s="172" t="s">
        <v>743</v>
      </c>
      <c r="F586" s="205"/>
      <c r="G586" s="208"/>
      <c r="H586" s="208"/>
    </row>
    <row r="587" spans="1:8" ht="15.75">
      <c r="A587" s="171"/>
      <c r="B587" s="55"/>
      <c r="C587" s="175"/>
      <c r="D587" s="175"/>
      <c r="E587" s="172" t="s">
        <v>744</v>
      </c>
      <c r="F587" s="205">
        <f t="shared" ref="F587:F591" si="67">G587+H587</f>
        <v>0</v>
      </c>
      <c r="G587" s="208"/>
      <c r="H587" s="208"/>
    </row>
    <row r="588" spans="1:8" ht="15.75">
      <c r="A588" s="171"/>
      <c r="B588" s="55"/>
      <c r="C588" s="175"/>
      <c r="D588" s="175"/>
      <c r="E588" s="172"/>
      <c r="F588" s="205">
        <f t="shared" si="67"/>
        <v>0</v>
      </c>
      <c r="G588" s="208"/>
      <c r="H588" s="208"/>
    </row>
    <row r="589" spans="1:8" ht="15.75">
      <c r="A589" s="171"/>
      <c r="B589" s="55"/>
      <c r="C589" s="175"/>
      <c r="D589" s="175"/>
      <c r="E589" s="172"/>
      <c r="F589" s="205">
        <f t="shared" si="67"/>
        <v>0</v>
      </c>
      <c r="G589" s="208"/>
      <c r="H589" s="208"/>
    </row>
    <row r="590" spans="1:8" ht="15.75">
      <c r="A590" s="171"/>
      <c r="B590" s="55"/>
      <c r="C590" s="175"/>
      <c r="D590" s="175"/>
      <c r="E590" s="172" t="s">
        <v>744</v>
      </c>
      <c r="F590" s="205">
        <f t="shared" si="67"/>
        <v>0</v>
      </c>
      <c r="G590" s="208"/>
      <c r="H590" s="208"/>
    </row>
    <row r="591" spans="1:8">
      <c r="A591" s="171">
        <v>2824</v>
      </c>
      <c r="B591" s="55" t="s">
        <v>78</v>
      </c>
      <c r="C591" s="175">
        <v>2</v>
      </c>
      <c r="D591" s="175">
        <v>4</v>
      </c>
      <c r="E591" s="172" t="s">
        <v>466</v>
      </c>
      <c r="F591" s="205">
        <f t="shared" si="67"/>
        <v>0</v>
      </c>
      <c r="G591" s="207">
        <f>SUM(G593:G596)</f>
        <v>0</v>
      </c>
      <c r="H591" s="207">
        <f>SUM(H593:H596)</f>
        <v>0</v>
      </c>
    </row>
    <row r="592" spans="1:8" ht="27">
      <c r="A592" s="171"/>
      <c r="B592" s="55"/>
      <c r="C592" s="175"/>
      <c r="D592" s="175"/>
      <c r="E592" s="172" t="s">
        <v>743</v>
      </c>
      <c r="F592" s="205"/>
      <c r="G592" s="208"/>
      <c r="H592" s="208"/>
    </row>
    <row r="593" spans="1:8" ht="15.75">
      <c r="A593" s="171"/>
      <c r="B593" s="55"/>
      <c r="C593" s="175"/>
      <c r="D593" s="175"/>
      <c r="E593" s="172" t="s">
        <v>744</v>
      </c>
      <c r="F593" s="205">
        <f t="shared" ref="F593:F597" si="68">G593+H593</f>
        <v>0</v>
      </c>
      <c r="G593" s="208"/>
      <c r="H593" s="208"/>
    </row>
    <row r="594" spans="1:8" ht="15.75">
      <c r="A594" s="171"/>
      <c r="B594" s="55"/>
      <c r="C594" s="175"/>
      <c r="D594" s="175"/>
      <c r="E594" s="172"/>
      <c r="F594" s="205">
        <f t="shared" si="68"/>
        <v>0</v>
      </c>
      <c r="G594" s="208"/>
      <c r="H594" s="208"/>
    </row>
    <row r="595" spans="1:8" ht="15.75">
      <c r="A595" s="171"/>
      <c r="B595" s="55"/>
      <c r="C595" s="175"/>
      <c r="D595" s="175"/>
      <c r="E595" s="172"/>
      <c r="F595" s="205">
        <f t="shared" si="68"/>
        <v>0</v>
      </c>
      <c r="G595" s="208"/>
      <c r="H595" s="208"/>
    </row>
    <row r="596" spans="1:8" ht="15.75">
      <c r="A596" s="171"/>
      <c r="B596" s="55"/>
      <c r="C596" s="175"/>
      <c r="D596" s="175"/>
      <c r="E596" s="172" t="s">
        <v>744</v>
      </c>
      <c r="F596" s="205">
        <f t="shared" si="68"/>
        <v>0</v>
      </c>
      <c r="G596" s="208"/>
      <c r="H596" s="208"/>
    </row>
    <row r="597" spans="1:8">
      <c r="A597" s="171">
        <v>2825</v>
      </c>
      <c r="B597" s="55" t="s">
        <v>78</v>
      </c>
      <c r="C597" s="175">
        <v>2</v>
      </c>
      <c r="D597" s="175">
        <v>5</v>
      </c>
      <c r="E597" s="172" t="s">
        <v>467</v>
      </c>
      <c r="F597" s="205">
        <f t="shared" si="68"/>
        <v>0</v>
      </c>
      <c r="G597" s="207">
        <f>SUM(G599:G602)</f>
        <v>0</v>
      </c>
      <c r="H597" s="207">
        <f>SUM(H599:H602)</f>
        <v>0</v>
      </c>
    </row>
    <row r="598" spans="1:8" ht="27">
      <c r="A598" s="171"/>
      <c r="B598" s="55"/>
      <c r="C598" s="175"/>
      <c r="D598" s="175"/>
      <c r="E598" s="172" t="s">
        <v>743</v>
      </c>
      <c r="F598" s="205"/>
      <c r="G598" s="208"/>
      <c r="H598" s="208"/>
    </row>
    <row r="599" spans="1:8" ht="15.75">
      <c r="A599" s="171"/>
      <c r="B599" s="55"/>
      <c r="C599" s="175"/>
      <c r="D599" s="175"/>
      <c r="E599" s="172" t="s">
        <v>744</v>
      </c>
      <c r="F599" s="205">
        <f t="shared" ref="F599:F602" si="69">G599+H599</f>
        <v>0</v>
      </c>
      <c r="G599" s="208"/>
      <c r="H599" s="208"/>
    </row>
    <row r="600" spans="1:8" ht="15.75">
      <c r="A600" s="171"/>
      <c r="B600" s="55"/>
      <c r="C600" s="175"/>
      <c r="D600" s="175"/>
      <c r="E600" s="172"/>
      <c r="F600" s="205">
        <f t="shared" si="69"/>
        <v>0</v>
      </c>
      <c r="G600" s="208"/>
      <c r="H600" s="208"/>
    </row>
    <row r="601" spans="1:8" ht="15.75">
      <c r="A601" s="171"/>
      <c r="B601" s="55"/>
      <c r="C601" s="175"/>
      <c r="D601" s="175"/>
      <c r="E601" s="172"/>
      <c r="F601" s="205">
        <f t="shared" si="69"/>
        <v>0</v>
      </c>
      <c r="G601" s="208"/>
      <c r="H601" s="208"/>
    </row>
    <row r="602" spans="1:8" ht="15.75">
      <c r="A602" s="171"/>
      <c r="B602" s="55"/>
      <c r="C602" s="175"/>
      <c r="D602" s="175"/>
      <c r="E602" s="172" t="s">
        <v>744</v>
      </c>
      <c r="F602" s="205">
        <f t="shared" si="69"/>
        <v>0</v>
      </c>
      <c r="G602" s="208"/>
      <c r="H602" s="208"/>
    </row>
    <row r="603" spans="1:8">
      <c r="A603" s="171">
        <v>2826</v>
      </c>
      <c r="B603" s="55" t="s">
        <v>78</v>
      </c>
      <c r="C603" s="175">
        <v>2</v>
      </c>
      <c r="D603" s="175">
        <v>6</v>
      </c>
      <c r="E603" s="172" t="s">
        <v>468</v>
      </c>
      <c r="F603" s="205">
        <f t="shared" ref="F603:F664" si="70">G603+H603</f>
        <v>0</v>
      </c>
      <c r="G603" s="207">
        <f>SUM(G605:G608)</f>
        <v>0</v>
      </c>
      <c r="H603" s="207">
        <f>SUM(H605:H608)</f>
        <v>0</v>
      </c>
    </row>
    <row r="604" spans="1:8" ht="27">
      <c r="A604" s="171"/>
      <c r="B604" s="55"/>
      <c r="C604" s="175"/>
      <c r="D604" s="175"/>
      <c r="E604" s="172" t="s">
        <v>743</v>
      </c>
      <c r="F604" s="205"/>
      <c r="G604" s="208"/>
      <c r="H604" s="208"/>
    </row>
    <row r="605" spans="1:8" ht="15.75">
      <c r="A605" s="171"/>
      <c r="B605" s="55"/>
      <c r="C605" s="175"/>
      <c r="D605" s="175"/>
      <c r="E605" s="172" t="s">
        <v>744</v>
      </c>
      <c r="F605" s="205">
        <f t="shared" ref="F605:F609" si="71">G605+H605</f>
        <v>0</v>
      </c>
      <c r="G605" s="208"/>
      <c r="H605" s="208"/>
    </row>
    <row r="606" spans="1:8" ht="15.75">
      <c r="A606" s="171"/>
      <c r="B606" s="55"/>
      <c r="C606" s="175"/>
      <c r="D606" s="175"/>
      <c r="E606" s="172"/>
      <c r="F606" s="205">
        <f t="shared" si="71"/>
        <v>0</v>
      </c>
      <c r="G606" s="208"/>
      <c r="H606" s="208"/>
    </row>
    <row r="607" spans="1:8" ht="15.75">
      <c r="A607" s="171"/>
      <c r="B607" s="55"/>
      <c r="C607" s="175"/>
      <c r="D607" s="175"/>
      <c r="E607" s="172"/>
      <c r="F607" s="205">
        <f t="shared" si="71"/>
        <v>0</v>
      </c>
      <c r="G607" s="208"/>
      <c r="H607" s="208"/>
    </row>
    <row r="608" spans="1:8" ht="15.75">
      <c r="A608" s="171"/>
      <c r="B608" s="55"/>
      <c r="C608" s="175"/>
      <c r="D608" s="175"/>
      <c r="E608" s="172" t="s">
        <v>744</v>
      </c>
      <c r="F608" s="205">
        <f t="shared" si="71"/>
        <v>0</v>
      </c>
      <c r="G608" s="208"/>
      <c r="H608" s="208"/>
    </row>
    <row r="609" spans="1:8" ht="33.75" customHeight="1">
      <c r="A609" s="171">
        <v>2827</v>
      </c>
      <c r="B609" s="55" t="s">
        <v>78</v>
      </c>
      <c r="C609" s="175">
        <v>2</v>
      </c>
      <c r="D609" s="175">
        <v>7</v>
      </c>
      <c r="E609" s="172" t="s">
        <v>469</v>
      </c>
      <c r="F609" s="205">
        <f t="shared" si="71"/>
        <v>0</v>
      </c>
      <c r="G609" s="207">
        <f>SUM(G611:G614)</f>
        <v>0</v>
      </c>
      <c r="H609" s="207">
        <f>SUM(H611:H614)</f>
        <v>0</v>
      </c>
    </row>
    <row r="610" spans="1:8" ht="27">
      <c r="A610" s="171"/>
      <c r="B610" s="55"/>
      <c r="C610" s="175"/>
      <c r="D610" s="175"/>
      <c r="E610" s="172" t="s">
        <v>743</v>
      </c>
      <c r="F610" s="205"/>
      <c r="G610" s="208"/>
      <c r="H610" s="208"/>
    </row>
    <row r="611" spans="1:8" ht="15.75">
      <c r="A611" s="171"/>
      <c r="B611" s="55"/>
      <c r="C611" s="175"/>
      <c r="D611" s="175"/>
      <c r="E611" s="172" t="s">
        <v>744</v>
      </c>
      <c r="F611" s="205">
        <f t="shared" ref="F611:F614" si="72">G611+H611</f>
        <v>0</v>
      </c>
      <c r="G611" s="208"/>
      <c r="H611" s="208"/>
    </row>
    <row r="612" spans="1:8" ht="15.75">
      <c r="A612" s="171"/>
      <c r="B612" s="55"/>
      <c r="C612" s="175"/>
      <c r="D612" s="175"/>
      <c r="E612" s="172"/>
      <c r="F612" s="205">
        <f t="shared" si="72"/>
        <v>0</v>
      </c>
      <c r="G612" s="208"/>
      <c r="H612" s="208"/>
    </row>
    <row r="613" spans="1:8" ht="15.75">
      <c r="A613" s="171"/>
      <c r="B613" s="55"/>
      <c r="C613" s="175"/>
      <c r="D613" s="175"/>
      <c r="E613" s="172"/>
      <c r="F613" s="205">
        <f t="shared" si="72"/>
        <v>0</v>
      </c>
      <c r="G613" s="208"/>
      <c r="H613" s="208"/>
    </row>
    <row r="614" spans="1:8" ht="15.75">
      <c r="A614" s="171"/>
      <c r="B614" s="55"/>
      <c r="C614" s="175"/>
      <c r="D614" s="175"/>
      <c r="E614" s="172" t="s">
        <v>744</v>
      </c>
      <c r="F614" s="205">
        <f t="shared" si="72"/>
        <v>0</v>
      </c>
      <c r="G614" s="208"/>
      <c r="H614" s="208"/>
    </row>
    <row r="615" spans="1:8" ht="29.25" customHeight="1">
      <c r="A615" s="171">
        <v>2830</v>
      </c>
      <c r="B615" s="54" t="s">
        <v>78</v>
      </c>
      <c r="C615" s="168">
        <v>3</v>
      </c>
      <c r="D615" s="168">
        <v>0</v>
      </c>
      <c r="E615" s="173" t="s">
        <v>470</v>
      </c>
      <c r="F615" s="205">
        <f t="shared" si="70"/>
        <v>0</v>
      </c>
      <c r="G615" s="207">
        <f>G617+G623+G629</f>
        <v>0</v>
      </c>
      <c r="H615" s="207">
        <f>H617+H623+H629</f>
        <v>0</v>
      </c>
    </row>
    <row r="616" spans="1:8" s="174" customFormat="1" ht="10.5" customHeight="1">
      <c r="A616" s="171"/>
      <c r="B616" s="54"/>
      <c r="C616" s="168"/>
      <c r="D616" s="168"/>
      <c r="E616" s="172" t="s">
        <v>234</v>
      </c>
      <c r="F616" s="205"/>
      <c r="G616" s="209"/>
      <c r="H616" s="209"/>
    </row>
    <row r="617" spans="1:8">
      <c r="A617" s="171">
        <v>2831</v>
      </c>
      <c r="B617" s="55" t="s">
        <v>78</v>
      </c>
      <c r="C617" s="175">
        <v>3</v>
      </c>
      <c r="D617" s="175">
        <v>1</v>
      </c>
      <c r="E617" s="172" t="s">
        <v>471</v>
      </c>
      <c r="F617" s="205">
        <f t="shared" si="70"/>
        <v>0</v>
      </c>
      <c r="G617" s="207">
        <f>SUM(G619:G622)</f>
        <v>0</v>
      </c>
      <c r="H617" s="207">
        <f>SUM(H619:H622)</f>
        <v>0</v>
      </c>
    </row>
    <row r="618" spans="1:8" ht="27">
      <c r="A618" s="171"/>
      <c r="B618" s="55"/>
      <c r="C618" s="175"/>
      <c r="D618" s="175"/>
      <c r="E618" s="172" t="s">
        <v>743</v>
      </c>
      <c r="F618" s="205"/>
      <c r="G618" s="208"/>
      <c r="H618" s="208"/>
    </row>
    <row r="619" spans="1:8" ht="15.75">
      <c r="A619" s="171"/>
      <c r="B619" s="55"/>
      <c r="C619" s="175"/>
      <c r="D619" s="175"/>
      <c r="E619" s="172" t="s">
        <v>744</v>
      </c>
      <c r="F619" s="205">
        <f t="shared" ref="F619:F623" si="73">G619+H619</f>
        <v>0</v>
      </c>
      <c r="G619" s="208"/>
      <c r="H619" s="208"/>
    </row>
    <row r="620" spans="1:8" ht="15.75">
      <c r="A620" s="171"/>
      <c r="B620" s="55"/>
      <c r="C620" s="175"/>
      <c r="D620" s="175"/>
      <c r="E620" s="172"/>
      <c r="F620" s="205">
        <f t="shared" si="73"/>
        <v>0</v>
      </c>
      <c r="G620" s="208"/>
      <c r="H620" s="208"/>
    </row>
    <row r="621" spans="1:8" ht="15.75">
      <c r="A621" s="171"/>
      <c r="B621" s="55"/>
      <c r="C621" s="175"/>
      <c r="D621" s="175"/>
      <c r="E621" s="172"/>
      <c r="F621" s="205">
        <f t="shared" si="73"/>
        <v>0</v>
      </c>
      <c r="G621" s="208"/>
      <c r="H621" s="208"/>
    </row>
    <row r="622" spans="1:8" ht="15.75">
      <c r="A622" s="171"/>
      <c r="B622" s="55"/>
      <c r="C622" s="175"/>
      <c r="D622" s="175"/>
      <c r="E622" s="172" t="s">
        <v>744</v>
      </c>
      <c r="F622" s="205">
        <f t="shared" si="73"/>
        <v>0</v>
      </c>
      <c r="G622" s="208"/>
      <c r="H622" s="208"/>
    </row>
    <row r="623" spans="1:8">
      <c r="A623" s="171">
        <v>2832</v>
      </c>
      <c r="B623" s="55" t="s">
        <v>78</v>
      </c>
      <c r="C623" s="175">
        <v>3</v>
      </c>
      <c r="D623" s="175">
        <v>2</v>
      </c>
      <c r="E623" s="172" t="s">
        <v>472</v>
      </c>
      <c r="F623" s="205">
        <f t="shared" si="73"/>
        <v>0</v>
      </c>
      <c r="G623" s="207">
        <f>SUM(G625:G628)</f>
        <v>0</v>
      </c>
      <c r="H623" s="207">
        <f>SUM(H625:H628)</f>
        <v>0</v>
      </c>
    </row>
    <row r="624" spans="1:8" ht="27">
      <c r="A624" s="171"/>
      <c r="B624" s="55"/>
      <c r="C624" s="175"/>
      <c r="D624" s="175"/>
      <c r="E624" s="172" t="s">
        <v>743</v>
      </c>
      <c r="F624" s="205"/>
      <c r="G624" s="208"/>
      <c r="H624" s="208"/>
    </row>
    <row r="625" spans="1:8" ht="15.75">
      <c r="A625" s="171"/>
      <c r="B625" s="55"/>
      <c r="C625" s="175"/>
      <c r="D625" s="175"/>
      <c r="E625" s="172" t="s">
        <v>744</v>
      </c>
      <c r="F625" s="205">
        <f t="shared" ref="F625:F629" si="74">G625+H625</f>
        <v>0</v>
      </c>
      <c r="G625" s="208"/>
      <c r="H625" s="208"/>
    </row>
    <row r="626" spans="1:8" ht="15.75">
      <c r="A626" s="171"/>
      <c r="B626" s="55"/>
      <c r="C626" s="175"/>
      <c r="D626" s="175"/>
      <c r="E626" s="172"/>
      <c r="F626" s="205">
        <f t="shared" si="74"/>
        <v>0</v>
      </c>
      <c r="G626" s="208"/>
      <c r="H626" s="208"/>
    </row>
    <row r="627" spans="1:8" ht="15.75">
      <c r="A627" s="171"/>
      <c r="B627" s="55"/>
      <c r="C627" s="175"/>
      <c r="D627" s="175"/>
      <c r="E627" s="172"/>
      <c r="F627" s="205">
        <f t="shared" si="74"/>
        <v>0</v>
      </c>
      <c r="G627" s="208"/>
      <c r="H627" s="208"/>
    </row>
    <row r="628" spans="1:8" ht="15.75">
      <c r="A628" s="171"/>
      <c r="B628" s="55"/>
      <c r="C628" s="175"/>
      <c r="D628" s="175"/>
      <c r="E628" s="172" t="s">
        <v>744</v>
      </c>
      <c r="F628" s="205">
        <f t="shared" si="74"/>
        <v>0</v>
      </c>
      <c r="G628" s="208"/>
      <c r="H628" s="208"/>
    </row>
    <row r="629" spans="1:8">
      <c r="A629" s="171">
        <v>2833</v>
      </c>
      <c r="B629" s="55" t="s">
        <v>78</v>
      </c>
      <c r="C629" s="175">
        <v>3</v>
      </c>
      <c r="D629" s="175">
        <v>3</v>
      </c>
      <c r="E629" s="172" t="s">
        <v>473</v>
      </c>
      <c r="F629" s="205">
        <f t="shared" si="74"/>
        <v>0</v>
      </c>
      <c r="G629" s="207">
        <f>SUM(G631:G634)</f>
        <v>0</v>
      </c>
      <c r="H629" s="207">
        <f>SUM(H631:H634)</f>
        <v>0</v>
      </c>
    </row>
    <row r="630" spans="1:8" ht="27">
      <c r="A630" s="171"/>
      <c r="B630" s="55"/>
      <c r="C630" s="175"/>
      <c r="D630" s="175"/>
      <c r="E630" s="172" t="s">
        <v>743</v>
      </c>
      <c r="F630" s="205"/>
      <c r="G630" s="208"/>
      <c r="H630" s="208"/>
    </row>
    <row r="631" spans="1:8" ht="15.75">
      <c r="A631" s="171"/>
      <c r="B631" s="55"/>
      <c r="C631" s="175"/>
      <c r="D631" s="175"/>
      <c r="E631" s="172" t="s">
        <v>744</v>
      </c>
      <c r="F631" s="205">
        <f t="shared" ref="F631:F634" si="75">G631+H631</f>
        <v>0</v>
      </c>
      <c r="G631" s="208"/>
      <c r="H631" s="208"/>
    </row>
    <row r="632" spans="1:8" ht="15.75">
      <c r="A632" s="171"/>
      <c r="B632" s="55"/>
      <c r="C632" s="175"/>
      <c r="D632" s="175"/>
      <c r="E632" s="172"/>
      <c r="F632" s="205">
        <f t="shared" si="75"/>
        <v>0</v>
      </c>
      <c r="G632" s="208"/>
      <c r="H632" s="208"/>
    </row>
    <row r="633" spans="1:8" ht="15.75">
      <c r="A633" s="171"/>
      <c r="B633" s="55"/>
      <c r="C633" s="175"/>
      <c r="D633" s="175"/>
      <c r="E633" s="172"/>
      <c r="F633" s="205">
        <f t="shared" si="75"/>
        <v>0</v>
      </c>
      <c r="G633" s="208"/>
      <c r="H633" s="208"/>
    </row>
    <row r="634" spans="1:8" ht="15.75">
      <c r="A634" s="171"/>
      <c r="B634" s="55"/>
      <c r="C634" s="175"/>
      <c r="D634" s="175"/>
      <c r="E634" s="172" t="s">
        <v>744</v>
      </c>
      <c r="F634" s="205">
        <f t="shared" si="75"/>
        <v>0</v>
      </c>
      <c r="G634" s="208"/>
      <c r="H634" s="208"/>
    </row>
    <row r="635" spans="1:8" ht="14.25" customHeight="1">
      <c r="A635" s="171">
        <v>2840</v>
      </c>
      <c r="B635" s="54" t="s">
        <v>78</v>
      </c>
      <c r="C635" s="168">
        <v>4</v>
      </c>
      <c r="D635" s="168">
        <v>0</v>
      </c>
      <c r="E635" s="173" t="s">
        <v>474</v>
      </c>
      <c r="F635" s="205">
        <f t="shared" si="70"/>
        <v>0</v>
      </c>
      <c r="G635" s="207">
        <f>G637+G643+G649</f>
        <v>0</v>
      </c>
      <c r="H635" s="207">
        <f>H637+H643+H649</f>
        <v>0</v>
      </c>
    </row>
    <row r="636" spans="1:8" s="174" customFormat="1" ht="10.5" customHeight="1">
      <c r="A636" s="171"/>
      <c r="B636" s="54"/>
      <c r="C636" s="168"/>
      <c r="D636" s="168"/>
      <c r="E636" s="172" t="s">
        <v>234</v>
      </c>
      <c r="F636" s="205"/>
      <c r="G636" s="209"/>
      <c r="H636" s="209"/>
    </row>
    <row r="637" spans="1:8" ht="14.25" customHeight="1">
      <c r="A637" s="171">
        <v>2841</v>
      </c>
      <c r="B637" s="55" t="s">
        <v>78</v>
      </c>
      <c r="C637" s="175">
        <v>4</v>
      </c>
      <c r="D637" s="175">
        <v>1</v>
      </c>
      <c r="E637" s="172" t="s">
        <v>475</v>
      </c>
      <c r="F637" s="205">
        <f t="shared" si="70"/>
        <v>0</v>
      </c>
      <c r="G637" s="207">
        <f>SUM(G639:G642)</f>
        <v>0</v>
      </c>
      <c r="H637" s="207">
        <f>SUM(H639:H642)</f>
        <v>0</v>
      </c>
    </row>
    <row r="638" spans="1:8" ht="27">
      <c r="A638" s="171"/>
      <c r="B638" s="55"/>
      <c r="C638" s="175"/>
      <c r="D638" s="175"/>
      <c r="E638" s="172" t="s">
        <v>743</v>
      </c>
      <c r="F638" s="205"/>
      <c r="G638" s="208"/>
      <c r="H638" s="208"/>
    </row>
    <row r="639" spans="1:8" ht="15.75">
      <c r="A639" s="171"/>
      <c r="B639" s="55"/>
      <c r="C639" s="175"/>
      <c r="D639" s="175"/>
      <c r="E639" s="172" t="s">
        <v>744</v>
      </c>
      <c r="F639" s="205">
        <f t="shared" ref="F639:F643" si="76">G639+H639</f>
        <v>0</v>
      </c>
      <c r="G639" s="208"/>
      <c r="H639" s="208"/>
    </row>
    <row r="640" spans="1:8" ht="15.75">
      <c r="A640" s="171"/>
      <c r="B640" s="55"/>
      <c r="C640" s="175"/>
      <c r="D640" s="175"/>
      <c r="E640" s="172"/>
      <c r="F640" s="205">
        <f t="shared" si="76"/>
        <v>0</v>
      </c>
      <c r="G640" s="208"/>
      <c r="H640" s="208"/>
    </row>
    <row r="641" spans="1:8" ht="15.75">
      <c r="A641" s="171"/>
      <c r="B641" s="55"/>
      <c r="C641" s="175"/>
      <c r="D641" s="175"/>
      <c r="E641" s="172"/>
      <c r="F641" s="205">
        <f t="shared" si="76"/>
        <v>0</v>
      </c>
      <c r="G641" s="208"/>
      <c r="H641" s="208"/>
    </row>
    <row r="642" spans="1:8" ht="15.75">
      <c r="A642" s="171"/>
      <c r="B642" s="55"/>
      <c r="C642" s="175"/>
      <c r="D642" s="175"/>
      <c r="E642" s="172" t="s">
        <v>744</v>
      </c>
      <c r="F642" s="205">
        <f t="shared" si="76"/>
        <v>0</v>
      </c>
      <c r="G642" s="208"/>
      <c r="H642" s="208"/>
    </row>
    <row r="643" spans="1:8" ht="32.25" customHeight="1">
      <c r="A643" s="171">
        <v>2842</v>
      </c>
      <c r="B643" s="55" t="s">
        <v>78</v>
      </c>
      <c r="C643" s="175">
        <v>4</v>
      </c>
      <c r="D643" s="175">
        <v>2</v>
      </c>
      <c r="E643" s="172" t="s">
        <v>476</v>
      </c>
      <c r="F643" s="205">
        <f t="shared" si="76"/>
        <v>0</v>
      </c>
      <c r="G643" s="207">
        <f>SUM(G645:G648)</f>
        <v>0</v>
      </c>
      <c r="H643" s="207">
        <f>SUM(H645:H648)</f>
        <v>0</v>
      </c>
    </row>
    <row r="644" spans="1:8" ht="27">
      <c r="A644" s="171"/>
      <c r="B644" s="55"/>
      <c r="C644" s="175"/>
      <c r="D644" s="175"/>
      <c r="E644" s="172" t="s">
        <v>743</v>
      </c>
      <c r="F644" s="205"/>
      <c r="G644" s="208"/>
      <c r="H644" s="208"/>
    </row>
    <row r="645" spans="1:8" ht="15.75">
      <c r="A645" s="171"/>
      <c r="B645" s="55"/>
      <c r="C645" s="175"/>
      <c r="D645" s="175"/>
      <c r="E645" s="172" t="s">
        <v>744</v>
      </c>
      <c r="F645" s="205">
        <f t="shared" ref="F645:F649" si="77">G645+H645</f>
        <v>0</v>
      </c>
      <c r="G645" s="208"/>
      <c r="H645" s="208"/>
    </row>
    <row r="646" spans="1:8" ht="15.75">
      <c r="A646" s="171"/>
      <c r="B646" s="55"/>
      <c r="C646" s="175"/>
      <c r="D646" s="175"/>
      <c r="E646" s="172"/>
      <c r="F646" s="205">
        <f t="shared" si="77"/>
        <v>0</v>
      </c>
      <c r="G646" s="208"/>
      <c r="H646" s="208"/>
    </row>
    <row r="647" spans="1:8" ht="15.75">
      <c r="A647" s="171"/>
      <c r="B647" s="55"/>
      <c r="C647" s="175"/>
      <c r="D647" s="175"/>
      <c r="E647" s="172"/>
      <c r="F647" s="205">
        <f t="shared" si="77"/>
        <v>0</v>
      </c>
      <c r="G647" s="208"/>
      <c r="H647" s="208"/>
    </row>
    <row r="648" spans="1:8" ht="15.75">
      <c r="A648" s="171"/>
      <c r="B648" s="55"/>
      <c r="C648" s="175"/>
      <c r="D648" s="175"/>
      <c r="E648" s="172" t="s">
        <v>744</v>
      </c>
      <c r="F648" s="205">
        <f t="shared" si="77"/>
        <v>0</v>
      </c>
      <c r="G648" s="208"/>
      <c r="H648" s="208"/>
    </row>
    <row r="649" spans="1:8">
      <c r="A649" s="171">
        <v>2843</v>
      </c>
      <c r="B649" s="55" t="s">
        <v>78</v>
      </c>
      <c r="C649" s="175">
        <v>4</v>
      </c>
      <c r="D649" s="175">
        <v>3</v>
      </c>
      <c r="E649" s="172" t="s">
        <v>474</v>
      </c>
      <c r="F649" s="205">
        <f t="shared" si="77"/>
        <v>0</v>
      </c>
      <c r="G649" s="207">
        <f>SUM(G651:G654)</f>
        <v>0</v>
      </c>
      <c r="H649" s="207">
        <f>SUM(H651:H654)</f>
        <v>0</v>
      </c>
    </row>
    <row r="650" spans="1:8" ht="27">
      <c r="A650" s="171"/>
      <c r="B650" s="55"/>
      <c r="C650" s="175"/>
      <c r="D650" s="175"/>
      <c r="E650" s="172" t="s">
        <v>743</v>
      </c>
      <c r="F650" s="205"/>
      <c r="G650" s="208"/>
      <c r="H650" s="208"/>
    </row>
    <row r="651" spans="1:8" ht="15.75">
      <c r="A651" s="171"/>
      <c r="B651" s="55"/>
      <c r="C651" s="175"/>
      <c r="D651" s="175"/>
      <c r="E651" s="172" t="s">
        <v>744</v>
      </c>
      <c r="F651" s="205">
        <f t="shared" ref="F651:F654" si="78">G651+H651</f>
        <v>0</v>
      </c>
      <c r="G651" s="208"/>
      <c r="H651" s="208"/>
    </row>
    <row r="652" spans="1:8" ht="15.75">
      <c r="A652" s="171"/>
      <c r="B652" s="55"/>
      <c r="C652" s="175"/>
      <c r="D652" s="175"/>
      <c r="E652" s="172"/>
      <c r="F652" s="205">
        <f t="shared" si="78"/>
        <v>0</v>
      </c>
      <c r="G652" s="208"/>
      <c r="H652" s="208"/>
    </row>
    <row r="653" spans="1:8" ht="15.75">
      <c r="A653" s="171"/>
      <c r="B653" s="55"/>
      <c r="C653" s="175"/>
      <c r="D653" s="175"/>
      <c r="E653" s="172"/>
      <c r="F653" s="205">
        <f t="shared" si="78"/>
        <v>0</v>
      </c>
      <c r="G653" s="208"/>
      <c r="H653" s="208"/>
    </row>
    <row r="654" spans="1:8" ht="15.75">
      <c r="A654" s="171"/>
      <c r="B654" s="55"/>
      <c r="C654" s="175"/>
      <c r="D654" s="175"/>
      <c r="E654" s="172" t="s">
        <v>744</v>
      </c>
      <c r="F654" s="205">
        <f t="shared" si="78"/>
        <v>0</v>
      </c>
      <c r="G654" s="208"/>
      <c r="H654" s="208"/>
    </row>
    <row r="655" spans="1:8" ht="26.25" customHeight="1">
      <c r="A655" s="171">
        <v>2850</v>
      </c>
      <c r="B655" s="54" t="s">
        <v>78</v>
      </c>
      <c r="C655" s="168">
        <v>5</v>
      </c>
      <c r="D655" s="168">
        <v>0</v>
      </c>
      <c r="E655" s="177" t="s">
        <v>477</v>
      </c>
      <c r="F655" s="205">
        <f t="shared" si="70"/>
        <v>0</v>
      </c>
      <c r="G655" s="207">
        <f>G657</f>
        <v>0</v>
      </c>
      <c r="H655" s="207">
        <f>H657</f>
        <v>0</v>
      </c>
    </row>
    <row r="656" spans="1:8" s="174" customFormat="1" ht="10.5" customHeight="1">
      <c r="A656" s="171"/>
      <c r="B656" s="54"/>
      <c r="C656" s="168"/>
      <c r="D656" s="168"/>
      <c r="E656" s="172" t="s">
        <v>234</v>
      </c>
      <c r="F656" s="205">
        <f t="shared" si="70"/>
        <v>0</v>
      </c>
      <c r="G656" s="209"/>
      <c r="H656" s="209"/>
    </row>
    <row r="657" spans="1:8" ht="30" customHeight="1">
      <c r="A657" s="171">
        <v>2851</v>
      </c>
      <c r="B657" s="54" t="s">
        <v>78</v>
      </c>
      <c r="C657" s="168">
        <v>5</v>
      </c>
      <c r="D657" s="168">
        <v>1</v>
      </c>
      <c r="E657" s="178" t="s">
        <v>477</v>
      </c>
      <c r="F657" s="205">
        <f t="shared" si="70"/>
        <v>0</v>
      </c>
      <c r="G657" s="207">
        <f>SUM(G659:G662)</f>
        <v>0</v>
      </c>
      <c r="H657" s="207">
        <f>SUM(H659:H662)</f>
        <v>0</v>
      </c>
    </row>
    <row r="658" spans="1:8" ht="27">
      <c r="A658" s="171"/>
      <c r="B658" s="55"/>
      <c r="C658" s="175"/>
      <c r="D658" s="175"/>
      <c r="E658" s="172" t="s">
        <v>743</v>
      </c>
      <c r="F658" s="205"/>
      <c r="G658" s="208"/>
      <c r="H658" s="208"/>
    </row>
    <row r="659" spans="1:8" ht="15.75">
      <c r="A659" s="171"/>
      <c r="B659" s="55"/>
      <c r="C659" s="175"/>
      <c r="D659" s="175"/>
      <c r="E659" s="172" t="s">
        <v>744</v>
      </c>
      <c r="F659" s="205">
        <f t="shared" ref="F659:F662" si="79">G659+H659</f>
        <v>0</v>
      </c>
      <c r="G659" s="208"/>
      <c r="H659" s="208"/>
    </row>
    <row r="660" spans="1:8" ht="15.75">
      <c r="A660" s="171"/>
      <c r="B660" s="55"/>
      <c r="C660" s="175"/>
      <c r="D660" s="175"/>
      <c r="E660" s="172"/>
      <c r="F660" s="205">
        <f t="shared" si="79"/>
        <v>0</v>
      </c>
      <c r="G660" s="208"/>
      <c r="H660" s="208"/>
    </row>
    <row r="661" spans="1:8" ht="15.75">
      <c r="A661" s="171"/>
      <c r="B661" s="55"/>
      <c r="C661" s="175"/>
      <c r="D661" s="175"/>
      <c r="E661" s="172"/>
      <c r="F661" s="205">
        <f t="shared" si="79"/>
        <v>0</v>
      </c>
      <c r="G661" s="208"/>
      <c r="H661" s="208"/>
    </row>
    <row r="662" spans="1:8" ht="15.75">
      <c r="A662" s="171"/>
      <c r="B662" s="55"/>
      <c r="C662" s="175"/>
      <c r="D662" s="175"/>
      <c r="E662" s="172" t="s">
        <v>744</v>
      </c>
      <c r="F662" s="205">
        <f t="shared" si="79"/>
        <v>0</v>
      </c>
      <c r="G662" s="208"/>
      <c r="H662" s="208"/>
    </row>
    <row r="663" spans="1:8" ht="27" customHeight="1">
      <c r="A663" s="171">
        <v>2860</v>
      </c>
      <c r="B663" s="54" t="s">
        <v>78</v>
      </c>
      <c r="C663" s="168">
        <v>6</v>
      </c>
      <c r="D663" s="168">
        <v>0</v>
      </c>
      <c r="E663" s="177" t="s">
        <v>478</v>
      </c>
      <c r="F663" s="205">
        <f t="shared" si="70"/>
        <v>0</v>
      </c>
      <c r="G663" s="207">
        <f>G665</f>
        <v>0</v>
      </c>
      <c r="H663" s="207">
        <f>H665</f>
        <v>0</v>
      </c>
    </row>
    <row r="664" spans="1:8" s="174" customFormat="1" ht="10.5" customHeight="1">
      <c r="A664" s="171"/>
      <c r="B664" s="54"/>
      <c r="C664" s="168"/>
      <c r="D664" s="168"/>
      <c r="E664" s="172" t="s">
        <v>234</v>
      </c>
      <c r="F664" s="205">
        <f t="shared" si="70"/>
        <v>0</v>
      </c>
      <c r="G664" s="209"/>
      <c r="H664" s="209"/>
    </row>
    <row r="665" spans="1:8" ht="12" customHeight="1">
      <c r="A665" s="171">
        <v>2861</v>
      </c>
      <c r="B665" s="55" t="s">
        <v>78</v>
      </c>
      <c r="C665" s="175">
        <v>6</v>
      </c>
      <c r="D665" s="175">
        <v>1</v>
      </c>
      <c r="E665" s="178" t="s">
        <v>478</v>
      </c>
      <c r="F665" s="205">
        <f t="shared" ref="F665" si="80">G665+H665</f>
        <v>0</v>
      </c>
      <c r="G665" s="207">
        <f>SUM(G667:G670)</f>
        <v>0</v>
      </c>
      <c r="H665" s="207">
        <f>SUM(H667:H670)</f>
        <v>0</v>
      </c>
    </row>
    <row r="666" spans="1:8" ht="27">
      <c r="A666" s="171"/>
      <c r="B666" s="55"/>
      <c r="C666" s="175"/>
      <c r="D666" s="175"/>
      <c r="E666" s="172" t="s">
        <v>743</v>
      </c>
      <c r="F666" s="205"/>
      <c r="G666" s="208"/>
      <c r="H666" s="208"/>
    </row>
    <row r="667" spans="1:8" ht="15.75">
      <c r="A667" s="171"/>
      <c r="B667" s="55"/>
      <c r="C667" s="175"/>
      <c r="D667" s="175"/>
      <c r="E667" s="172" t="s">
        <v>744</v>
      </c>
      <c r="F667" s="205">
        <f t="shared" ref="F667:F670" si="81">G667+H667</f>
        <v>0</v>
      </c>
      <c r="G667" s="208"/>
      <c r="H667" s="208"/>
    </row>
    <row r="668" spans="1:8" ht="15.75">
      <c r="A668" s="171"/>
      <c r="B668" s="55"/>
      <c r="C668" s="175"/>
      <c r="D668" s="175"/>
      <c r="E668" s="172"/>
      <c r="F668" s="205">
        <f t="shared" si="81"/>
        <v>0</v>
      </c>
      <c r="G668" s="208"/>
      <c r="H668" s="208"/>
    </row>
    <row r="669" spans="1:8" ht="15.75">
      <c r="A669" s="171"/>
      <c r="B669" s="55"/>
      <c r="C669" s="175"/>
      <c r="D669" s="175"/>
      <c r="E669" s="172"/>
      <c r="F669" s="205">
        <f t="shared" si="81"/>
        <v>0</v>
      </c>
      <c r="G669" s="208"/>
      <c r="H669" s="208"/>
    </row>
    <row r="670" spans="1:8" ht="15.75">
      <c r="A670" s="171"/>
      <c r="B670" s="55"/>
      <c r="C670" s="175"/>
      <c r="D670" s="175"/>
      <c r="E670" s="172" t="s">
        <v>744</v>
      </c>
      <c r="F670" s="205">
        <f t="shared" si="81"/>
        <v>0</v>
      </c>
      <c r="G670" s="208"/>
      <c r="H670" s="208"/>
    </row>
    <row r="671" spans="1:8" s="170" customFormat="1" ht="44.25" customHeight="1">
      <c r="A671" s="167">
        <v>2900</v>
      </c>
      <c r="B671" s="54" t="s">
        <v>79</v>
      </c>
      <c r="C671" s="168">
        <v>0</v>
      </c>
      <c r="D671" s="168">
        <v>0</v>
      </c>
      <c r="E671" s="169" t="s">
        <v>752</v>
      </c>
      <c r="F671" s="212">
        <f t="shared" ref="F671:F752" si="82">G671+H671</f>
        <v>0</v>
      </c>
      <c r="G671" s="213">
        <f>G673+G687+G701+G715+G729+G743+G751+G759</f>
        <v>0</v>
      </c>
      <c r="H671" s="213">
        <f>H673+H687+H701+H715+H729+H743+H751+H759</f>
        <v>0</v>
      </c>
    </row>
    <row r="672" spans="1:8" ht="11.25" customHeight="1">
      <c r="A672" s="171"/>
      <c r="B672" s="54"/>
      <c r="C672" s="168"/>
      <c r="D672" s="168"/>
      <c r="E672" s="172" t="s">
        <v>329</v>
      </c>
      <c r="F672" s="205"/>
      <c r="G672" s="208"/>
      <c r="H672" s="208"/>
    </row>
    <row r="673" spans="1:8">
      <c r="A673" s="171">
        <v>2910</v>
      </c>
      <c r="B673" s="54" t="s">
        <v>79</v>
      </c>
      <c r="C673" s="168">
        <v>1</v>
      </c>
      <c r="D673" s="168">
        <v>0</v>
      </c>
      <c r="E673" s="173" t="s">
        <v>480</v>
      </c>
      <c r="F673" s="205">
        <f t="shared" si="82"/>
        <v>0</v>
      </c>
      <c r="G673" s="207">
        <f>G675+G681</f>
        <v>0</v>
      </c>
      <c r="H673" s="207">
        <f>H675+H681</f>
        <v>0</v>
      </c>
    </row>
    <row r="674" spans="1:8" s="174" customFormat="1" ht="10.5" customHeight="1">
      <c r="A674" s="171"/>
      <c r="B674" s="54"/>
      <c r="C674" s="168"/>
      <c r="D674" s="168"/>
      <c r="E674" s="172" t="s">
        <v>234</v>
      </c>
      <c r="F674" s="205"/>
      <c r="G674" s="209"/>
      <c r="H674" s="209"/>
    </row>
    <row r="675" spans="1:8">
      <c r="A675" s="171">
        <v>2911</v>
      </c>
      <c r="B675" s="55" t="s">
        <v>79</v>
      </c>
      <c r="C675" s="175">
        <v>1</v>
      </c>
      <c r="D675" s="175">
        <v>1</v>
      </c>
      <c r="E675" s="172" t="s">
        <v>481</v>
      </c>
      <c r="F675" s="205">
        <f t="shared" si="82"/>
        <v>0</v>
      </c>
      <c r="G675" s="207">
        <f>SUM(G677:G680)</f>
        <v>0</v>
      </c>
      <c r="H675" s="207">
        <f>SUM(H677:H680)</f>
        <v>0</v>
      </c>
    </row>
    <row r="676" spans="1:8" ht="27">
      <c r="A676" s="171"/>
      <c r="B676" s="55"/>
      <c r="C676" s="175"/>
      <c r="D676" s="175"/>
      <c r="E676" s="172" t="s">
        <v>743</v>
      </c>
      <c r="F676" s="205"/>
      <c r="G676" s="208"/>
      <c r="H676" s="208"/>
    </row>
    <row r="677" spans="1:8" ht="15.75">
      <c r="A677" s="171"/>
      <c r="B677" s="55"/>
      <c r="C677" s="175"/>
      <c r="D677" s="175"/>
      <c r="E677" s="172" t="s">
        <v>744</v>
      </c>
      <c r="F677" s="205">
        <f t="shared" ref="F677:F681" si="83">G677+H677</f>
        <v>0</v>
      </c>
      <c r="G677" s="208"/>
      <c r="H677" s="208"/>
    </row>
    <row r="678" spans="1:8" ht="15.75">
      <c r="A678" s="171"/>
      <c r="B678" s="55"/>
      <c r="C678" s="175"/>
      <c r="D678" s="175"/>
      <c r="E678" s="172"/>
      <c r="F678" s="205">
        <f t="shared" si="83"/>
        <v>0</v>
      </c>
      <c r="G678" s="208"/>
      <c r="H678" s="208"/>
    </row>
    <row r="679" spans="1:8" ht="15.75">
      <c r="A679" s="171"/>
      <c r="B679" s="55"/>
      <c r="C679" s="175"/>
      <c r="D679" s="175"/>
      <c r="E679" s="172"/>
      <c r="F679" s="205">
        <f t="shared" si="83"/>
        <v>0</v>
      </c>
      <c r="G679" s="208"/>
      <c r="H679" s="208"/>
    </row>
    <row r="680" spans="1:8" ht="15.75">
      <c r="A680" s="171"/>
      <c r="B680" s="55"/>
      <c r="C680" s="175"/>
      <c r="D680" s="175"/>
      <c r="E680" s="172" t="s">
        <v>744</v>
      </c>
      <c r="F680" s="205">
        <f t="shared" si="83"/>
        <v>0</v>
      </c>
      <c r="G680" s="208"/>
      <c r="H680" s="208"/>
    </row>
    <row r="681" spans="1:8">
      <c r="A681" s="171">
        <v>2912</v>
      </c>
      <c r="B681" s="55" t="s">
        <v>79</v>
      </c>
      <c r="C681" s="175">
        <v>1</v>
      </c>
      <c r="D681" s="175">
        <v>2</v>
      </c>
      <c r="E681" s="172" t="s">
        <v>482</v>
      </c>
      <c r="F681" s="205">
        <f t="shared" si="83"/>
        <v>0</v>
      </c>
      <c r="G681" s="207">
        <f>SUM(G683:G686)</f>
        <v>0</v>
      </c>
      <c r="H681" s="207">
        <f>SUM(H683:H686)</f>
        <v>0</v>
      </c>
    </row>
    <row r="682" spans="1:8" ht="27">
      <c r="A682" s="171"/>
      <c r="B682" s="55"/>
      <c r="C682" s="175"/>
      <c r="D682" s="175"/>
      <c r="E682" s="172" t="s">
        <v>743</v>
      </c>
      <c r="F682" s="205"/>
      <c r="G682" s="208"/>
      <c r="H682" s="208"/>
    </row>
    <row r="683" spans="1:8" ht="15.75">
      <c r="A683" s="171"/>
      <c r="B683" s="55"/>
      <c r="C683" s="175"/>
      <c r="D683" s="175"/>
      <c r="E683" s="172" t="s">
        <v>744</v>
      </c>
      <c r="F683" s="205">
        <f t="shared" ref="F683:F686" si="84">G683+H683</f>
        <v>0</v>
      </c>
      <c r="G683" s="208"/>
      <c r="H683" s="208"/>
    </row>
    <row r="684" spans="1:8" ht="15.75">
      <c r="A684" s="171"/>
      <c r="B684" s="55"/>
      <c r="C684" s="175"/>
      <c r="D684" s="175"/>
      <c r="E684" s="172"/>
      <c r="F684" s="205">
        <f t="shared" si="84"/>
        <v>0</v>
      </c>
      <c r="G684" s="208"/>
      <c r="H684" s="208"/>
    </row>
    <row r="685" spans="1:8" ht="15.75">
      <c r="A685" s="171"/>
      <c r="B685" s="55"/>
      <c r="C685" s="175"/>
      <c r="D685" s="175"/>
      <c r="E685" s="172"/>
      <c r="F685" s="205">
        <f t="shared" si="84"/>
        <v>0</v>
      </c>
      <c r="G685" s="208"/>
      <c r="H685" s="208"/>
    </row>
    <row r="686" spans="1:8" ht="15.75">
      <c r="A686" s="171"/>
      <c r="B686" s="55"/>
      <c r="C686" s="175"/>
      <c r="D686" s="175"/>
      <c r="E686" s="172" t="s">
        <v>744</v>
      </c>
      <c r="F686" s="205">
        <f t="shared" si="84"/>
        <v>0</v>
      </c>
      <c r="G686" s="208"/>
      <c r="H686" s="208"/>
    </row>
    <row r="687" spans="1:8">
      <c r="A687" s="171">
        <v>2920</v>
      </c>
      <c r="B687" s="54" t="s">
        <v>79</v>
      </c>
      <c r="C687" s="168">
        <v>2</v>
      </c>
      <c r="D687" s="168">
        <v>0</v>
      </c>
      <c r="E687" s="173" t="s">
        <v>483</v>
      </c>
      <c r="F687" s="205">
        <f t="shared" si="82"/>
        <v>0</v>
      </c>
      <c r="G687" s="207">
        <f>G689+G695</f>
        <v>0</v>
      </c>
      <c r="H687" s="207">
        <f>H689+H695</f>
        <v>0</v>
      </c>
    </row>
    <row r="688" spans="1:8" s="174" customFormat="1" ht="10.5" customHeight="1">
      <c r="A688" s="171"/>
      <c r="B688" s="54"/>
      <c r="C688" s="168"/>
      <c r="D688" s="168"/>
      <c r="E688" s="172" t="s">
        <v>234</v>
      </c>
      <c r="F688" s="205">
        <f t="shared" si="82"/>
        <v>0</v>
      </c>
      <c r="G688" s="209"/>
      <c r="H688" s="209"/>
    </row>
    <row r="689" spans="1:8">
      <c r="A689" s="171">
        <v>2921</v>
      </c>
      <c r="B689" s="55" t="s">
        <v>79</v>
      </c>
      <c r="C689" s="175">
        <v>2</v>
      </c>
      <c r="D689" s="175">
        <v>1</v>
      </c>
      <c r="E689" s="172" t="s">
        <v>484</v>
      </c>
      <c r="F689" s="205">
        <f t="shared" si="82"/>
        <v>0</v>
      </c>
      <c r="G689" s="207">
        <f>SUM(G691:G694)</f>
        <v>0</v>
      </c>
      <c r="H689" s="207">
        <f>SUM(H691:H694)</f>
        <v>0</v>
      </c>
    </row>
    <row r="690" spans="1:8" ht="27">
      <c r="A690" s="171"/>
      <c r="B690" s="55"/>
      <c r="C690" s="175"/>
      <c r="D690" s="175"/>
      <c r="E690" s="172" t="s">
        <v>743</v>
      </c>
      <c r="F690" s="205"/>
      <c r="G690" s="208"/>
      <c r="H690" s="208"/>
    </row>
    <row r="691" spans="1:8" ht="15.75">
      <c r="A691" s="171"/>
      <c r="B691" s="55"/>
      <c r="C691" s="175"/>
      <c r="D691" s="175"/>
      <c r="E691" s="172" t="s">
        <v>744</v>
      </c>
      <c r="F691" s="205">
        <f t="shared" ref="F691:F695" si="85">G691+H691</f>
        <v>0</v>
      </c>
      <c r="G691" s="208"/>
      <c r="H691" s="208"/>
    </row>
    <row r="692" spans="1:8" ht="15.75">
      <c r="A692" s="171"/>
      <c r="B692" s="55"/>
      <c r="C692" s="175"/>
      <c r="D692" s="175"/>
      <c r="E692" s="172"/>
      <c r="F692" s="205">
        <f t="shared" si="85"/>
        <v>0</v>
      </c>
      <c r="G692" s="208"/>
      <c r="H692" s="208"/>
    </row>
    <row r="693" spans="1:8" ht="15.75">
      <c r="A693" s="171"/>
      <c r="B693" s="55"/>
      <c r="C693" s="175"/>
      <c r="D693" s="175"/>
      <c r="E693" s="172"/>
      <c r="F693" s="205">
        <f t="shared" si="85"/>
        <v>0</v>
      </c>
      <c r="G693" s="208"/>
      <c r="H693" s="208"/>
    </row>
    <row r="694" spans="1:8" ht="15.75">
      <c r="A694" s="171"/>
      <c r="B694" s="55"/>
      <c r="C694" s="175"/>
      <c r="D694" s="175"/>
      <c r="E694" s="172" t="s">
        <v>744</v>
      </c>
      <c r="F694" s="205">
        <f t="shared" si="85"/>
        <v>0</v>
      </c>
      <c r="G694" s="208"/>
      <c r="H694" s="208"/>
    </row>
    <row r="695" spans="1:8">
      <c r="A695" s="171">
        <v>2922</v>
      </c>
      <c r="B695" s="55" t="s">
        <v>79</v>
      </c>
      <c r="C695" s="175">
        <v>2</v>
      </c>
      <c r="D695" s="175">
        <v>2</v>
      </c>
      <c r="E695" s="172" t="s">
        <v>485</v>
      </c>
      <c r="F695" s="205">
        <f t="shared" si="85"/>
        <v>0</v>
      </c>
      <c r="G695" s="207">
        <f>SUM(G697:G700)</f>
        <v>0</v>
      </c>
      <c r="H695" s="207">
        <f>SUM(H697:H700)</f>
        <v>0</v>
      </c>
    </row>
    <row r="696" spans="1:8" ht="27">
      <c r="A696" s="171"/>
      <c r="B696" s="55"/>
      <c r="C696" s="175"/>
      <c r="D696" s="175"/>
      <c r="E696" s="172" t="s">
        <v>743</v>
      </c>
      <c r="F696" s="205"/>
      <c r="G696" s="208"/>
      <c r="H696" s="208"/>
    </row>
    <row r="697" spans="1:8" ht="15.75">
      <c r="A697" s="171"/>
      <c r="B697" s="55"/>
      <c r="C697" s="175"/>
      <c r="D697" s="175"/>
      <c r="E697" s="172" t="s">
        <v>744</v>
      </c>
      <c r="F697" s="205">
        <f t="shared" ref="F697:F700" si="86">G697+H697</f>
        <v>0</v>
      </c>
      <c r="G697" s="208"/>
      <c r="H697" s="208"/>
    </row>
    <row r="698" spans="1:8" ht="15.75">
      <c r="A698" s="171"/>
      <c r="B698" s="55"/>
      <c r="C698" s="175"/>
      <c r="D698" s="175"/>
      <c r="E698" s="172"/>
      <c r="F698" s="205">
        <f t="shared" si="86"/>
        <v>0</v>
      </c>
      <c r="G698" s="208"/>
      <c r="H698" s="208"/>
    </row>
    <row r="699" spans="1:8" ht="15.75">
      <c r="A699" s="171"/>
      <c r="B699" s="55"/>
      <c r="C699" s="175"/>
      <c r="D699" s="175"/>
      <c r="E699" s="172"/>
      <c r="F699" s="205">
        <f t="shared" si="86"/>
        <v>0</v>
      </c>
      <c r="G699" s="208"/>
      <c r="H699" s="208"/>
    </row>
    <row r="700" spans="1:8" ht="15.75">
      <c r="A700" s="171"/>
      <c r="B700" s="55"/>
      <c r="C700" s="175"/>
      <c r="D700" s="175"/>
      <c r="E700" s="172" t="s">
        <v>744</v>
      </c>
      <c r="F700" s="205">
        <f t="shared" si="86"/>
        <v>0</v>
      </c>
      <c r="G700" s="208"/>
      <c r="H700" s="208"/>
    </row>
    <row r="701" spans="1:8" ht="27">
      <c r="A701" s="171">
        <v>2930</v>
      </c>
      <c r="B701" s="54" t="s">
        <v>79</v>
      </c>
      <c r="C701" s="168">
        <v>3</v>
      </c>
      <c r="D701" s="168">
        <v>0</v>
      </c>
      <c r="E701" s="173" t="s">
        <v>486</v>
      </c>
      <c r="F701" s="205">
        <f t="shared" si="82"/>
        <v>0</v>
      </c>
      <c r="G701" s="207">
        <f>G703+G709</f>
        <v>0</v>
      </c>
      <c r="H701" s="207">
        <f>H703+H709</f>
        <v>0</v>
      </c>
    </row>
    <row r="702" spans="1:8" s="174" customFormat="1" ht="10.5" customHeight="1">
      <c r="A702" s="171"/>
      <c r="B702" s="54"/>
      <c r="C702" s="168"/>
      <c r="D702" s="168"/>
      <c r="E702" s="172" t="s">
        <v>234</v>
      </c>
      <c r="F702" s="205">
        <f t="shared" si="82"/>
        <v>0</v>
      </c>
      <c r="G702" s="209"/>
      <c r="H702" s="209"/>
    </row>
    <row r="703" spans="1:8" ht="27">
      <c r="A703" s="171">
        <v>2931</v>
      </c>
      <c r="B703" s="55" t="s">
        <v>79</v>
      </c>
      <c r="C703" s="175">
        <v>3</v>
      </c>
      <c r="D703" s="175">
        <v>1</v>
      </c>
      <c r="E703" s="172" t="s">
        <v>487</v>
      </c>
      <c r="F703" s="205">
        <f t="shared" si="82"/>
        <v>0</v>
      </c>
      <c r="G703" s="207">
        <f>SUM(G705:G708)</f>
        <v>0</v>
      </c>
      <c r="H703" s="207">
        <f>SUM(H705:H708)</f>
        <v>0</v>
      </c>
    </row>
    <row r="704" spans="1:8" ht="27">
      <c r="A704" s="171"/>
      <c r="B704" s="55"/>
      <c r="C704" s="175"/>
      <c r="D704" s="175"/>
      <c r="E704" s="172" t="s">
        <v>743</v>
      </c>
      <c r="F704" s="205"/>
      <c r="G704" s="208"/>
      <c r="H704" s="208"/>
    </row>
    <row r="705" spans="1:8" ht="15.75">
      <c r="A705" s="171"/>
      <c r="B705" s="55"/>
      <c r="C705" s="175"/>
      <c r="D705" s="175"/>
      <c r="E705" s="172" t="s">
        <v>744</v>
      </c>
      <c r="F705" s="205">
        <f t="shared" ref="F705:F709" si="87">G705+H705</f>
        <v>0</v>
      </c>
      <c r="G705" s="208"/>
      <c r="H705" s="208"/>
    </row>
    <row r="706" spans="1:8" ht="15.75">
      <c r="A706" s="171"/>
      <c r="B706" s="55"/>
      <c r="C706" s="175"/>
      <c r="D706" s="175"/>
      <c r="E706" s="172"/>
      <c r="F706" s="205">
        <f t="shared" si="87"/>
        <v>0</v>
      </c>
      <c r="G706" s="208"/>
      <c r="H706" s="208"/>
    </row>
    <row r="707" spans="1:8" ht="15.75">
      <c r="A707" s="171"/>
      <c r="B707" s="55"/>
      <c r="C707" s="175"/>
      <c r="D707" s="175"/>
      <c r="E707" s="172"/>
      <c r="F707" s="205">
        <f t="shared" si="87"/>
        <v>0</v>
      </c>
      <c r="G707" s="208"/>
      <c r="H707" s="208"/>
    </row>
    <row r="708" spans="1:8" ht="15.75">
      <c r="A708" s="171"/>
      <c r="B708" s="55"/>
      <c r="C708" s="175"/>
      <c r="D708" s="175"/>
      <c r="E708" s="172" t="s">
        <v>744</v>
      </c>
      <c r="F708" s="205">
        <f t="shared" si="87"/>
        <v>0</v>
      </c>
      <c r="G708" s="208"/>
      <c r="H708" s="208"/>
    </row>
    <row r="709" spans="1:8">
      <c r="A709" s="171">
        <v>2932</v>
      </c>
      <c r="B709" s="55" t="s">
        <v>79</v>
      </c>
      <c r="C709" s="175">
        <v>3</v>
      </c>
      <c r="D709" s="175">
        <v>2</v>
      </c>
      <c r="E709" s="172" t="s">
        <v>488</v>
      </c>
      <c r="F709" s="205">
        <f t="shared" si="87"/>
        <v>0</v>
      </c>
      <c r="G709" s="207">
        <f>SUM(G711:G714)</f>
        <v>0</v>
      </c>
      <c r="H709" s="207">
        <f>SUM(H711:H714)</f>
        <v>0</v>
      </c>
    </row>
    <row r="710" spans="1:8" ht="27">
      <c r="A710" s="171"/>
      <c r="B710" s="55"/>
      <c r="C710" s="175"/>
      <c r="D710" s="175"/>
      <c r="E710" s="172" t="s">
        <v>743</v>
      </c>
      <c r="F710" s="205"/>
      <c r="G710" s="208"/>
      <c r="H710" s="208"/>
    </row>
    <row r="711" spans="1:8" ht="15.75">
      <c r="A711" s="171"/>
      <c r="B711" s="55"/>
      <c r="C711" s="175"/>
      <c r="D711" s="175"/>
      <c r="E711" s="172" t="s">
        <v>744</v>
      </c>
      <c r="F711" s="205">
        <f t="shared" ref="F711:F714" si="88">G711+H711</f>
        <v>0</v>
      </c>
      <c r="G711" s="208"/>
      <c r="H711" s="208"/>
    </row>
    <row r="712" spans="1:8" ht="15.75">
      <c r="A712" s="171"/>
      <c r="B712" s="55"/>
      <c r="C712" s="175"/>
      <c r="D712" s="175"/>
      <c r="E712" s="172"/>
      <c r="F712" s="205">
        <f t="shared" si="88"/>
        <v>0</v>
      </c>
      <c r="G712" s="208"/>
      <c r="H712" s="208"/>
    </row>
    <row r="713" spans="1:8" ht="15.75">
      <c r="A713" s="171"/>
      <c r="B713" s="55"/>
      <c r="C713" s="175"/>
      <c r="D713" s="175"/>
      <c r="E713" s="172"/>
      <c r="F713" s="205">
        <f t="shared" si="88"/>
        <v>0</v>
      </c>
      <c r="G713" s="208"/>
      <c r="H713" s="208"/>
    </row>
    <row r="714" spans="1:8" ht="15.75">
      <c r="A714" s="171"/>
      <c r="B714" s="55"/>
      <c r="C714" s="175"/>
      <c r="D714" s="175"/>
      <c r="E714" s="172" t="s">
        <v>744</v>
      </c>
      <c r="F714" s="205">
        <f t="shared" si="88"/>
        <v>0</v>
      </c>
      <c r="G714" s="208"/>
      <c r="H714" s="208"/>
    </row>
    <row r="715" spans="1:8">
      <c r="A715" s="171">
        <v>2940</v>
      </c>
      <c r="B715" s="54" t="s">
        <v>79</v>
      </c>
      <c r="C715" s="168">
        <v>4</v>
      </c>
      <c r="D715" s="168">
        <v>0</v>
      </c>
      <c r="E715" s="173" t="s">
        <v>489</v>
      </c>
      <c r="F715" s="205">
        <f t="shared" si="82"/>
        <v>0</v>
      </c>
      <c r="G715" s="207">
        <f>G717+G723</f>
        <v>0</v>
      </c>
      <c r="H715" s="207">
        <f>H717+H723</f>
        <v>0</v>
      </c>
    </row>
    <row r="716" spans="1:8" s="174" customFormat="1" ht="10.5" customHeight="1">
      <c r="A716" s="171"/>
      <c r="B716" s="54"/>
      <c r="C716" s="168"/>
      <c r="D716" s="168"/>
      <c r="E716" s="172" t="s">
        <v>234</v>
      </c>
      <c r="F716" s="205">
        <f t="shared" si="82"/>
        <v>0</v>
      </c>
      <c r="G716" s="209"/>
      <c r="H716" s="209"/>
    </row>
    <row r="717" spans="1:8">
      <c r="A717" s="171">
        <v>2941</v>
      </c>
      <c r="B717" s="55" t="s">
        <v>79</v>
      </c>
      <c r="C717" s="175">
        <v>4</v>
      </c>
      <c r="D717" s="175">
        <v>1</v>
      </c>
      <c r="E717" s="172" t="s">
        <v>490</v>
      </c>
      <c r="F717" s="205">
        <f t="shared" si="82"/>
        <v>0</v>
      </c>
      <c r="G717" s="207">
        <f>SUM(G719:G722)</f>
        <v>0</v>
      </c>
      <c r="H717" s="207">
        <f>SUM(H719:H722)</f>
        <v>0</v>
      </c>
    </row>
    <row r="718" spans="1:8" ht="27">
      <c r="A718" s="171"/>
      <c r="B718" s="55"/>
      <c r="C718" s="175"/>
      <c r="D718" s="175"/>
      <c r="E718" s="172" t="s">
        <v>743</v>
      </c>
      <c r="F718" s="205"/>
      <c r="G718" s="208"/>
      <c r="H718" s="208"/>
    </row>
    <row r="719" spans="1:8" ht="15.75">
      <c r="A719" s="171"/>
      <c r="B719" s="55"/>
      <c r="C719" s="175"/>
      <c r="D719" s="175"/>
      <c r="E719" s="172" t="s">
        <v>744</v>
      </c>
      <c r="F719" s="205">
        <f t="shared" ref="F719:F723" si="89">G719+H719</f>
        <v>0</v>
      </c>
      <c r="G719" s="208"/>
      <c r="H719" s="208"/>
    </row>
    <row r="720" spans="1:8" ht="15.75">
      <c r="A720" s="171"/>
      <c r="B720" s="55"/>
      <c r="C720" s="175"/>
      <c r="D720" s="175"/>
      <c r="E720" s="172"/>
      <c r="F720" s="205">
        <f t="shared" si="89"/>
        <v>0</v>
      </c>
      <c r="G720" s="208"/>
      <c r="H720" s="208"/>
    </row>
    <row r="721" spans="1:8" ht="15.75">
      <c r="A721" s="171"/>
      <c r="B721" s="55"/>
      <c r="C721" s="175"/>
      <c r="D721" s="175"/>
      <c r="E721" s="172"/>
      <c r="F721" s="205">
        <f t="shared" si="89"/>
        <v>0</v>
      </c>
      <c r="G721" s="208"/>
      <c r="H721" s="208"/>
    </row>
    <row r="722" spans="1:8" ht="15.75">
      <c r="A722" s="171"/>
      <c r="B722" s="55"/>
      <c r="C722" s="175"/>
      <c r="D722" s="175"/>
      <c r="E722" s="172" t="s">
        <v>744</v>
      </c>
      <c r="F722" s="205">
        <f t="shared" si="89"/>
        <v>0</v>
      </c>
      <c r="G722" s="208"/>
      <c r="H722" s="208"/>
    </row>
    <row r="723" spans="1:8">
      <c r="A723" s="171">
        <v>2942</v>
      </c>
      <c r="B723" s="55" t="s">
        <v>79</v>
      </c>
      <c r="C723" s="175">
        <v>4</v>
      </c>
      <c r="D723" s="175">
        <v>2</v>
      </c>
      <c r="E723" s="172" t="s">
        <v>491</v>
      </c>
      <c r="F723" s="205">
        <f t="shared" si="89"/>
        <v>0</v>
      </c>
      <c r="G723" s="207">
        <f>SUM(G725:G728)</f>
        <v>0</v>
      </c>
      <c r="H723" s="207">
        <f>SUM(H725:H728)</f>
        <v>0</v>
      </c>
    </row>
    <row r="724" spans="1:8" ht="27">
      <c r="A724" s="171"/>
      <c r="B724" s="55"/>
      <c r="C724" s="175"/>
      <c r="D724" s="175"/>
      <c r="E724" s="172" t="s">
        <v>743</v>
      </c>
      <c r="F724" s="205"/>
      <c r="G724" s="208"/>
      <c r="H724" s="208"/>
    </row>
    <row r="725" spans="1:8" ht="15.75">
      <c r="A725" s="171"/>
      <c r="B725" s="55"/>
      <c r="C725" s="175"/>
      <c r="D725" s="175"/>
      <c r="E725" s="172" t="s">
        <v>744</v>
      </c>
      <c r="F725" s="205">
        <f t="shared" ref="F725:F728" si="90">G725+H725</f>
        <v>0</v>
      </c>
      <c r="G725" s="208"/>
      <c r="H725" s="208"/>
    </row>
    <row r="726" spans="1:8" ht="15.75">
      <c r="A726" s="171"/>
      <c r="B726" s="55"/>
      <c r="C726" s="175"/>
      <c r="D726" s="175"/>
      <c r="E726" s="172"/>
      <c r="F726" s="205">
        <f t="shared" si="90"/>
        <v>0</v>
      </c>
      <c r="G726" s="208"/>
      <c r="H726" s="208"/>
    </row>
    <row r="727" spans="1:8" ht="15.75">
      <c r="A727" s="171"/>
      <c r="B727" s="55"/>
      <c r="C727" s="175"/>
      <c r="D727" s="175"/>
      <c r="E727" s="172"/>
      <c r="F727" s="205">
        <f t="shared" si="90"/>
        <v>0</v>
      </c>
      <c r="G727" s="208"/>
      <c r="H727" s="208"/>
    </row>
    <row r="728" spans="1:8" ht="15.75">
      <c r="A728" s="171"/>
      <c r="B728" s="55"/>
      <c r="C728" s="175"/>
      <c r="D728" s="175"/>
      <c r="E728" s="172" t="s">
        <v>744</v>
      </c>
      <c r="F728" s="205">
        <f t="shared" si="90"/>
        <v>0</v>
      </c>
      <c r="G728" s="208"/>
      <c r="H728" s="208"/>
    </row>
    <row r="729" spans="1:8">
      <c r="A729" s="171">
        <v>2950</v>
      </c>
      <c r="B729" s="54" t="s">
        <v>79</v>
      </c>
      <c r="C729" s="168">
        <v>5</v>
      </c>
      <c r="D729" s="168">
        <v>0</v>
      </c>
      <c r="E729" s="173" t="s">
        <v>492</v>
      </c>
      <c r="F729" s="205">
        <f t="shared" si="82"/>
        <v>0</v>
      </c>
      <c r="G729" s="207">
        <f>G731+G737</f>
        <v>0</v>
      </c>
      <c r="H729" s="207">
        <f>H731+H737</f>
        <v>0</v>
      </c>
    </row>
    <row r="730" spans="1:8" s="174" customFormat="1" ht="10.5" customHeight="1">
      <c r="A730" s="171"/>
      <c r="B730" s="54"/>
      <c r="C730" s="168"/>
      <c r="D730" s="168"/>
      <c r="E730" s="172" t="s">
        <v>234</v>
      </c>
      <c r="F730" s="205">
        <f t="shared" si="82"/>
        <v>0</v>
      </c>
      <c r="G730" s="209"/>
      <c r="H730" s="209"/>
    </row>
    <row r="731" spans="1:8">
      <c r="A731" s="171">
        <v>2951</v>
      </c>
      <c r="B731" s="55" t="s">
        <v>79</v>
      </c>
      <c r="C731" s="175">
        <v>5</v>
      </c>
      <c r="D731" s="175">
        <v>1</v>
      </c>
      <c r="E731" s="172" t="s">
        <v>493</v>
      </c>
      <c r="F731" s="205">
        <f t="shared" si="82"/>
        <v>0</v>
      </c>
      <c r="G731" s="207">
        <f>SUM(G733:G736)</f>
        <v>0</v>
      </c>
      <c r="H731" s="207">
        <f>SUM(H733:H736)</f>
        <v>0</v>
      </c>
    </row>
    <row r="732" spans="1:8" ht="27">
      <c r="A732" s="171"/>
      <c r="B732" s="55"/>
      <c r="C732" s="175"/>
      <c r="D732" s="175"/>
      <c r="E732" s="172" t="s">
        <v>743</v>
      </c>
      <c r="F732" s="205"/>
      <c r="G732" s="208"/>
      <c r="H732" s="208"/>
    </row>
    <row r="733" spans="1:8" ht="15.75">
      <c r="A733" s="171"/>
      <c r="B733" s="55"/>
      <c r="C733" s="175"/>
      <c r="D733" s="175"/>
      <c r="E733" s="172" t="s">
        <v>744</v>
      </c>
      <c r="F733" s="205">
        <f t="shared" ref="F733:F737" si="91">G733+H733</f>
        <v>0</v>
      </c>
      <c r="G733" s="208"/>
      <c r="H733" s="208"/>
    </row>
    <row r="734" spans="1:8" ht="15.75">
      <c r="A734" s="171"/>
      <c r="B734" s="55"/>
      <c r="C734" s="175"/>
      <c r="D734" s="175"/>
      <c r="E734" s="172"/>
      <c r="F734" s="205">
        <f t="shared" si="91"/>
        <v>0</v>
      </c>
      <c r="G734" s="208"/>
      <c r="H734" s="208"/>
    </row>
    <row r="735" spans="1:8" ht="15.75">
      <c r="A735" s="171"/>
      <c r="B735" s="55"/>
      <c r="C735" s="175"/>
      <c r="D735" s="175"/>
      <c r="E735" s="172"/>
      <c r="F735" s="205">
        <f t="shared" si="91"/>
        <v>0</v>
      </c>
      <c r="G735" s="208"/>
      <c r="H735" s="208"/>
    </row>
    <row r="736" spans="1:8" ht="15.75">
      <c r="A736" s="171"/>
      <c r="B736" s="55"/>
      <c r="C736" s="175"/>
      <c r="D736" s="175"/>
      <c r="E736" s="172" t="s">
        <v>744</v>
      </c>
      <c r="F736" s="205">
        <f t="shared" si="91"/>
        <v>0</v>
      </c>
      <c r="G736" s="208"/>
      <c r="H736" s="208"/>
    </row>
    <row r="737" spans="1:8">
      <c r="A737" s="171">
        <v>2952</v>
      </c>
      <c r="B737" s="55" t="s">
        <v>79</v>
      </c>
      <c r="C737" s="175">
        <v>5</v>
      </c>
      <c r="D737" s="175">
        <v>2</v>
      </c>
      <c r="E737" s="172" t="s">
        <v>494</v>
      </c>
      <c r="F737" s="205">
        <f t="shared" si="91"/>
        <v>0</v>
      </c>
      <c r="G737" s="207">
        <f>SUM(G739:G742)</f>
        <v>0</v>
      </c>
      <c r="H737" s="207">
        <f>SUM(H739:H742)</f>
        <v>0</v>
      </c>
    </row>
    <row r="738" spans="1:8" ht="27">
      <c r="A738" s="171"/>
      <c r="B738" s="55"/>
      <c r="C738" s="175"/>
      <c r="D738" s="175"/>
      <c r="E738" s="172" t="s">
        <v>743</v>
      </c>
      <c r="F738" s="205"/>
      <c r="G738" s="208"/>
      <c r="H738" s="208"/>
    </row>
    <row r="739" spans="1:8" ht="15.75">
      <c r="A739" s="171"/>
      <c r="B739" s="55"/>
      <c r="C739" s="175"/>
      <c r="D739" s="175"/>
      <c r="E739" s="172" t="s">
        <v>744</v>
      </c>
      <c r="F739" s="205">
        <f t="shared" ref="F739:F742" si="92">G739+H739</f>
        <v>0</v>
      </c>
      <c r="G739" s="208"/>
      <c r="H739" s="208"/>
    </row>
    <row r="740" spans="1:8" ht="15.75">
      <c r="A740" s="171"/>
      <c r="B740" s="55"/>
      <c r="C740" s="175"/>
      <c r="D740" s="175"/>
      <c r="E740" s="172"/>
      <c r="F740" s="205">
        <f t="shared" si="92"/>
        <v>0</v>
      </c>
      <c r="G740" s="208"/>
      <c r="H740" s="208"/>
    </row>
    <row r="741" spans="1:8" ht="15.75">
      <c r="A741" s="171"/>
      <c r="B741" s="55"/>
      <c r="C741" s="175"/>
      <c r="D741" s="175"/>
      <c r="E741" s="172"/>
      <c r="F741" s="205">
        <f t="shared" si="92"/>
        <v>0</v>
      </c>
      <c r="G741" s="208"/>
      <c r="H741" s="208"/>
    </row>
    <row r="742" spans="1:8" ht="15.75">
      <c r="A742" s="171"/>
      <c r="B742" s="55"/>
      <c r="C742" s="175"/>
      <c r="D742" s="175"/>
      <c r="E742" s="172" t="s">
        <v>744</v>
      </c>
      <c r="F742" s="205">
        <f t="shared" si="92"/>
        <v>0</v>
      </c>
      <c r="G742" s="208"/>
      <c r="H742" s="208"/>
    </row>
    <row r="743" spans="1:8">
      <c r="A743" s="171">
        <v>2960</v>
      </c>
      <c r="B743" s="54" t="s">
        <v>79</v>
      </c>
      <c r="C743" s="168">
        <v>6</v>
      </c>
      <c r="D743" s="168">
        <v>0</v>
      </c>
      <c r="E743" s="173" t="s">
        <v>495</v>
      </c>
      <c r="F743" s="205">
        <f t="shared" si="82"/>
        <v>0</v>
      </c>
      <c r="G743" s="207">
        <f>G745</f>
        <v>0</v>
      </c>
      <c r="H743" s="207">
        <f>H745</f>
        <v>0</v>
      </c>
    </row>
    <row r="744" spans="1:8" s="174" customFormat="1" ht="10.5" customHeight="1">
      <c r="A744" s="171"/>
      <c r="B744" s="54"/>
      <c r="C744" s="168"/>
      <c r="D744" s="168"/>
      <c r="E744" s="172" t="s">
        <v>234</v>
      </c>
      <c r="F744" s="205">
        <f t="shared" si="82"/>
        <v>0</v>
      </c>
      <c r="G744" s="209"/>
      <c r="H744" s="209"/>
    </row>
    <row r="745" spans="1:8">
      <c r="A745" s="171">
        <v>2961</v>
      </c>
      <c r="B745" s="55" t="s">
        <v>79</v>
      </c>
      <c r="C745" s="175">
        <v>6</v>
      </c>
      <c r="D745" s="175">
        <v>1</v>
      </c>
      <c r="E745" s="172" t="s">
        <v>495</v>
      </c>
      <c r="F745" s="205">
        <f t="shared" si="82"/>
        <v>0</v>
      </c>
      <c r="G745" s="207">
        <f>SUM(G747:G750)</f>
        <v>0</v>
      </c>
      <c r="H745" s="207">
        <f>SUM(H747:H750)</f>
        <v>0</v>
      </c>
    </row>
    <row r="746" spans="1:8" ht="27">
      <c r="A746" s="171"/>
      <c r="B746" s="55"/>
      <c r="C746" s="175"/>
      <c r="D746" s="175"/>
      <c r="E746" s="172" t="s">
        <v>743</v>
      </c>
      <c r="F746" s="205"/>
      <c r="G746" s="208"/>
      <c r="H746" s="208"/>
    </row>
    <row r="747" spans="1:8" ht="15.75">
      <c r="A747" s="171"/>
      <c r="B747" s="55"/>
      <c r="C747" s="175"/>
      <c r="D747" s="175"/>
      <c r="E747" s="172" t="s">
        <v>744</v>
      </c>
      <c r="F747" s="205">
        <f t="shared" ref="F747:F750" si="93">G747+H747</f>
        <v>0</v>
      </c>
      <c r="G747" s="208"/>
      <c r="H747" s="208"/>
    </row>
    <row r="748" spans="1:8" ht="15.75">
      <c r="A748" s="171"/>
      <c r="B748" s="55"/>
      <c r="C748" s="175"/>
      <c r="D748" s="175"/>
      <c r="E748" s="172"/>
      <c r="F748" s="205">
        <f t="shared" si="93"/>
        <v>0</v>
      </c>
      <c r="G748" s="208"/>
      <c r="H748" s="208"/>
    </row>
    <row r="749" spans="1:8" ht="15.75">
      <c r="A749" s="171"/>
      <c r="B749" s="55"/>
      <c r="C749" s="175"/>
      <c r="D749" s="175"/>
      <c r="E749" s="172"/>
      <c r="F749" s="205">
        <f t="shared" si="93"/>
        <v>0</v>
      </c>
      <c r="G749" s="208"/>
      <c r="H749" s="208"/>
    </row>
    <row r="750" spans="1:8" ht="15.75">
      <c r="A750" s="171"/>
      <c r="B750" s="55"/>
      <c r="C750" s="175"/>
      <c r="D750" s="175"/>
      <c r="E750" s="172" t="s">
        <v>744</v>
      </c>
      <c r="F750" s="205">
        <f t="shared" si="93"/>
        <v>0</v>
      </c>
      <c r="G750" s="208"/>
      <c r="H750" s="208"/>
    </row>
    <row r="751" spans="1:8" ht="27">
      <c r="A751" s="171">
        <v>2970</v>
      </c>
      <c r="B751" s="54" t="s">
        <v>79</v>
      </c>
      <c r="C751" s="168">
        <v>7</v>
      </c>
      <c r="D751" s="168">
        <v>0</v>
      </c>
      <c r="E751" s="173" t="s">
        <v>496</v>
      </c>
      <c r="F751" s="205">
        <f t="shared" si="82"/>
        <v>0</v>
      </c>
      <c r="G751" s="207">
        <f>G753</f>
        <v>0</v>
      </c>
      <c r="H751" s="207">
        <f>H753</f>
        <v>0</v>
      </c>
    </row>
    <row r="752" spans="1:8" s="174" customFormat="1" ht="10.5" customHeight="1">
      <c r="A752" s="171"/>
      <c r="B752" s="54"/>
      <c r="C752" s="168"/>
      <c r="D752" s="168"/>
      <c r="E752" s="172" t="s">
        <v>234</v>
      </c>
      <c r="F752" s="205">
        <f t="shared" si="82"/>
        <v>0</v>
      </c>
      <c r="G752" s="209"/>
      <c r="H752" s="209"/>
    </row>
    <row r="753" spans="1:8" ht="27">
      <c r="A753" s="171">
        <v>2971</v>
      </c>
      <c r="B753" s="55" t="s">
        <v>79</v>
      </c>
      <c r="C753" s="175">
        <v>7</v>
      </c>
      <c r="D753" s="175">
        <v>1</v>
      </c>
      <c r="E753" s="172" t="s">
        <v>496</v>
      </c>
      <c r="F753" s="205">
        <f t="shared" ref="F753" si="94">G753+H753</f>
        <v>0</v>
      </c>
      <c r="G753" s="207">
        <f>SUM(G755:G758)</f>
        <v>0</v>
      </c>
      <c r="H753" s="207">
        <f>SUM(H755:H758)</f>
        <v>0</v>
      </c>
    </row>
    <row r="754" spans="1:8" ht="27">
      <c r="A754" s="171"/>
      <c r="B754" s="55"/>
      <c r="C754" s="175"/>
      <c r="D754" s="175"/>
      <c r="E754" s="172" t="s">
        <v>743</v>
      </c>
      <c r="F754" s="205"/>
      <c r="G754" s="208"/>
      <c r="H754" s="208"/>
    </row>
    <row r="755" spans="1:8" ht="15.75">
      <c r="A755" s="171"/>
      <c r="B755" s="55"/>
      <c r="C755" s="175"/>
      <c r="D755" s="175"/>
      <c r="E755" s="172" t="s">
        <v>744</v>
      </c>
      <c r="F755" s="205">
        <f t="shared" ref="F755:F758" si="95">G755+H755</f>
        <v>0</v>
      </c>
      <c r="G755" s="208"/>
      <c r="H755" s="208"/>
    </row>
    <row r="756" spans="1:8" ht="15.75">
      <c r="A756" s="171"/>
      <c r="B756" s="55"/>
      <c r="C756" s="175"/>
      <c r="D756" s="175"/>
      <c r="E756" s="172"/>
      <c r="F756" s="205">
        <f t="shared" si="95"/>
        <v>0</v>
      </c>
      <c r="G756" s="208"/>
      <c r="H756" s="208"/>
    </row>
    <row r="757" spans="1:8" ht="15.75">
      <c r="A757" s="171"/>
      <c r="B757" s="55"/>
      <c r="C757" s="175"/>
      <c r="D757" s="175"/>
      <c r="E757" s="172"/>
      <c r="F757" s="205">
        <f t="shared" si="95"/>
        <v>0</v>
      </c>
      <c r="G757" s="208"/>
      <c r="H757" s="208"/>
    </row>
    <row r="758" spans="1:8" ht="15.75">
      <c r="A758" s="171"/>
      <c r="B758" s="55"/>
      <c r="C758" s="175"/>
      <c r="D758" s="175"/>
      <c r="E758" s="172" t="s">
        <v>744</v>
      </c>
      <c r="F758" s="205">
        <f t="shared" si="95"/>
        <v>0</v>
      </c>
      <c r="G758" s="208"/>
      <c r="H758" s="208"/>
    </row>
    <row r="759" spans="1:8">
      <c r="A759" s="171">
        <v>2980</v>
      </c>
      <c r="B759" s="54" t="s">
        <v>79</v>
      </c>
      <c r="C759" s="168">
        <v>8</v>
      </c>
      <c r="D759" s="168">
        <v>0</v>
      </c>
      <c r="E759" s="173" t="s">
        <v>497</v>
      </c>
      <c r="F759" s="205">
        <f t="shared" ref="F759:F801" si="96">G759+H759</f>
        <v>0</v>
      </c>
      <c r="G759" s="207">
        <f>G761</f>
        <v>0</v>
      </c>
      <c r="H759" s="207">
        <f>H761</f>
        <v>0</v>
      </c>
    </row>
    <row r="760" spans="1:8" s="174" customFormat="1" ht="10.5" customHeight="1">
      <c r="A760" s="171"/>
      <c r="B760" s="54"/>
      <c r="C760" s="168"/>
      <c r="D760" s="168"/>
      <c r="E760" s="172" t="s">
        <v>234</v>
      </c>
      <c r="F760" s="205"/>
      <c r="G760" s="209"/>
      <c r="H760" s="209"/>
    </row>
    <row r="761" spans="1:8">
      <c r="A761" s="171">
        <v>2981</v>
      </c>
      <c r="B761" s="55" t="s">
        <v>79</v>
      </c>
      <c r="C761" s="175">
        <v>8</v>
      </c>
      <c r="D761" s="175">
        <v>1</v>
      </c>
      <c r="E761" s="172" t="s">
        <v>497</v>
      </c>
      <c r="F761" s="205">
        <f t="shared" si="96"/>
        <v>0</v>
      </c>
      <c r="G761" s="207">
        <f>SUM(G763:G766)</f>
        <v>0</v>
      </c>
      <c r="H761" s="207">
        <f>SUM(H763:H766)</f>
        <v>0</v>
      </c>
    </row>
    <row r="762" spans="1:8" ht="27">
      <c r="A762" s="171"/>
      <c r="B762" s="55"/>
      <c r="C762" s="175"/>
      <c r="D762" s="175"/>
      <c r="E762" s="172" t="s">
        <v>743</v>
      </c>
      <c r="F762" s="205"/>
      <c r="G762" s="208"/>
      <c r="H762" s="208"/>
    </row>
    <row r="763" spans="1:8" ht="15.75">
      <c r="A763" s="171"/>
      <c r="B763" s="55"/>
      <c r="C763" s="175"/>
      <c r="D763" s="175"/>
      <c r="E763" s="172" t="s">
        <v>744</v>
      </c>
      <c r="F763" s="205">
        <f t="shared" ref="F763:F766" si="97">G763+H763</f>
        <v>0</v>
      </c>
      <c r="G763" s="208"/>
      <c r="H763" s="208"/>
    </row>
    <row r="764" spans="1:8" ht="15.75">
      <c r="A764" s="171"/>
      <c r="B764" s="55"/>
      <c r="C764" s="175"/>
      <c r="D764" s="175"/>
      <c r="E764" s="172"/>
      <c r="F764" s="205">
        <f t="shared" si="97"/>
        <v>0</v>
      </c>
      <c r="G764" s="208"/>
      <c r="H764" s="208"/>
    </row>
    <row r="765" spans="1:8" ht="15.75">
      <c r="A765" s="171"/>
      <c r="B765" s="55"/>
      <c r="C765" s="175"/>
      <c r="D765" s="175"/>
      <c r="E765" s="172"/>
      <c r="F765" s="205">
        <f t="shared" si="97"/>
        <v>0</v>
      </c>
      <c r="G765" s="208"/>
      <c r="H765" s="208"/>
    </row>
    <row r="766" spans="1:8" ht="15.75">
      <c r="A766" s="171"/>
      <c r="B766" s="55"/>
      <c r="C766" s="175"/>
      <c r="D766" s="175"/>
      <c r="E766" s="172" t="s">
        <v>744</v>
      </c>
      <c r="F766" s="205">
        <f t="shared" si="97"/>
        <v>0</v>
      </c>
      <c r="G766" s="208"/>
      <c r="H766" s="208"/>
    </row>
    <row r="767" spans="1:8" s="170" customFormat="1" ht="42" customHeight="1">
      <c r="A767" s="167">
        <v>3000</v>
      </c>
      <c r="B767" s="54" t="s">
        <v>80</v>
      </c>
      <c r="C767" s="168">
        <v>0</v>
      </c>
      <c r="D767" s="168">
        <v>0</v>
      </c>
      <c r="E767" s="169" t="s">
        <v>753</v>
      </c>
      <c r="F767" s="212">
        <f t="shared" si="96"/>
        <v>0</v>
      </c>
      <c r="G767" s="213">
        <f>G769+G783+G791+G799+G807+G815+G823+G831+G839</f>
        <v>0</v>
      </c>
      <c r="H767" s="213">
        <f>H769+H783+H791+H799+H807+H815+H823+H831+H839</f>
        <v>0</v>
      </c>
    </row>
    <row r="768" spans="1:8" ht="11.25" customHeight="1">
      <c r="A768" s="171"/>
      <c r="B768" s="54"/>
      <c r="C768" s="168"/>
      <c r="D768" s="168"/>
      <c r="E768" s="172" t="s">
        <v>329</v>
      </c>
      <c r="F768" s="205"/>
      <c r="G768" s="208"/>
      <c r="H768" s="208"/>
    </row>
    <row r="769" spans="1:8">
      <c r="A769" s="171">
        <v>3010</v>
      </c>
      <c r="B769" s="54" t="s">
        <v>80</v>
      </c>
      <c r="C769" s="168">
        <v>1</v>
      </c>
      <c r="D769" s="168">
        <v>0</v>
      </c>
      <c r="E769" s="173" t="s">
        <v>499</v>
      </c>
      <c r="F769" s="205">
        <f t="shared" si="96"/>
        <v>0</v>
      </c>
      <c r="G769" s="207">
        <f>G771+G777</f>
        <v>0</v>
      </c>
      <c r="H769" s="207">
        <f>H771+H777</f>
        <v>0</v>
      </c>
    </row>
    <row r="770" spans="1:8" s="174" customFormat="1" ht="13.5" customHeight="1">
      <c r="A770" s="171"/>
      <c r="B770" s="54"/>
      <c r="C770" s="168"/>
      <c r="D770" s="168"/>
      <c r="E770" s="172" t="s">
        <v>234</v>
      </c>
      <c r="F770" s="205"/>
      <c r="G770" s="209"/>
      <c r="H770" s="209"/>
    </row>
    <row r="771" spans="1:8">
      <c r="A771" s="171">
        <v>3011</v>
      </c>
      <c r="B771" s="55" t="s">
        <v>80</v>
      </c>
      <c r="C771" s="175">
        <v>1</v>
      </c>
      <c r="D771" s="175">
        <v>1</v>
      </c>
      <c r="E771" s="172" t="s">
        <v>500</v>
      </c>
      <c r="F771" s="205">
        <f t="shared" si="96"/>
        <v>0</v>
      </c>
      <c r="G771" s="207">
        <f>SUM(G773:G776)</f>
        <v>0</v>
      </c>
      <c r="H771" s="207">
        <f>SUM(H773:H776)</f>
        <v>0</v>
      </c>
    </row>
    <row r="772" spans="1:8" ht="27">
      <c r="A772" s="171"/>
      <c r="B772" s="55"/>
      <c r="C772" s="175"/>
      <c r="D772" s="175"/>
      <c r="E772" s="172" t="s">
        <v>743</v>
      </c>
      <c r="F772" s="205"/>
      <c r="G772" s="208"/>
      <c r="H772" s="208"/>
    </row>
    <row r="773" spans="1:8" ht="15.75">
      <c r="A773" s="171"/>
      <c r="B773" s="55"/>
      <c r="C773" s="175"/>
      <c r="D773" s="175"/>
      <c r="E773" s="172" t="s">
        <v>744</v>
      </c>
      <c r="F773" s="205">
        <f t="shared" ref="F773:F777" si="98">G773+H773</f>
        <v>0</v>
      </c>
      <c r="G773" s="208"/>
      <c r="H773" s="208"/>
    </row>
    <row r="774" spans="1:8" ht="15.75">
      <c r="A774" s="171"/>
      <c r="B774" s="55"/>
      <c r="C774" s="175"/>
      <c r="D774" s="175"/>
      <c r="E774" s="172"/>
      <c r="F774" s="205">
        <f t="shared" si="98"/>
        <v>0</v>
      </c>
      <c r="G774" s="208"/>
      <c r="H774" s="208"/>
    </row>
    <row r="775" spans="1:8" ht="15.75">
      <c r="A775" s="171"/>
      <c r="B775" s="55"/>
      <c r="C775" s="175"/>
      <c r="D775" s="175"/>
      <c r="E775" s="172"/>
      <c r="F775" s="205">
        <f t="shared" si="98"/>
        <v>0</v>
      </c>
      <c r="G775" s="208"/>
      <c r="H775" s="208"/>
    </row>
    <row r="776" spans="1:8" ht="15.75">
      <c r="A776" s="171"/>
      <c r="B776" s="55"/>
      <c r="C776" s="175"/>
      <c r="D776" s="175"/>
      <c r="E776" s="172" t="s">
        <v>744</v>
      </c>
      <c r="F776" s="205">
        <f t="shared" si="98"/>
        <v>0</v>
      </c>
      <c r="G776" s="208"/>
      <c r="H776" s="208"/>
    </row>
    <row r="777" spans="1:8">
      <c r="A777" s="171">
        <v>3012</v>
      </c>
      <c r="B777" s="55" t="s">
        <v>80</v>
      </c>
      <c r="C777" s="175">
        <v>1</v>
      </c>
      <c r="D777" s="175">
        <v>2</v>
      </c>
      <c r="E777" s="172" t="s">
        <v>501</v>
      </c>
      <c r="F777" s="205">
        <f t="shared" si="98"/>
        <v>0</v>
      </c>
      <c r="G777" s="207">
        <f>SUM(G779:G782)</f>
        <v>0</v>
      </c>
      <c r="H777" s="207">
        <f>SUM(H779:H782)</f>
        <v>0</v>
      </c>
    </row>
    <row r="778" spans="1:8" ht="27">
      <c r="A778" s="171"/>
      <c r="B778" s="55"/>
      <c r="C778" s="175"/>
      <c r="D778" s="175"/>
      <c r="E778" s="172" t="s">
        <v>743</v>
      </c>
      <c r="F778" s="205"/>
      <c r="G778" s="208"/>
      <c r="H778" s="208"/>
    </row>
    <row r="779" spans="1:8" ht="15.75">
      <c r="A779" s="171"/>
      <c r="B779" s="55"/>
      <c r="C779" s="175"/>
      <c r="D779" s="175"/>
      <c r="E779" s="172" t="s">
        <v>744</v>
      </c>
      <c r="F779" s="205">
        <f t="shared" si="96"/>
        <v>0</v>
      </c>
      <c r="G779" s="208"/>
      <c r="H779" s="208"/>
    </row>
    <row r="780" spans="1:8" ht="15.75">
      <c r="A780" s="171"/>
      <c r="B780" s="55"/>
      <c r="C780" s="175"/>
      <c r="D780" s="175"/>
      <c r="E780" s="172"/>
      <c r="F780" s="205">
        <f t="shared" si="96"/>
        <v>0</v>
      </c>
      <c r="G780" s="208"/>
      <c r="H780" s="208"/>
    </row>
    <row r="781" spans="1:8" ht="15.75">
      <c r="A781" s="171"/>
      <c r="B781" s="55"/>
      <c r="C781" s="175"/>
      <c r="D781" s="175"/>
      <c r="E781" s="172"/>
      <c r="F781" s="205">
        <f t="shared" si="96"/>
        <v>0</v>
      </c>
      <c r="G781" s="208"/>
      <c r="H781" s="208"/>
    </row>
    <row r="782" spans="1:8" ht="15.75">
      <c r="A782" s="171"/>
      <c r="B782" s="55"/>
      <c r="C782" s="175"/>
      <c r="D782" s="175"/>
      <c r="E782" s="172" t="s">
        <v>744</v>
      </c>
      <c r="F782" s="205">
        <f t="shared" si="96"/>
        <v>0</v>
      </c>
      <c r="G782" s="208"/>
      <c r="H782" s="208"/>
    </row>
    <row r="783" spans="1:8">
      <c r="A783" s="171">
        <v>3020</v>
      </c>
      <c r="B783" s="54" t="s">
        <v>80</v>
      </c>
      <c r="C783" s="168">
        <v>2</v>
      </c>
      <c r="D783" s="168">
        <v>0</v>
      </c>
      <c r="E783" s="173" t="s">
        <v>502</v>
      </c>
      <c r="F783" s="205">
        <f t="shared" si="96"/>
        <v>0</v>
      </c>
      <c r="G783" s="207">
        <f>G785</f>
        <v>0</v>
      </c>
      <c r="H783" s="207">
        <f>H785</f>
        <v>0</v>
      </c>
    </row>
    <row r="784" spans="1:8" s="174" customFormat="1" ht="10.5" customHeight="1">
      <c r="A784" s="171"/>
      <c r="B784" s="54"/>
      <c r="C784" s="168"/>
      <c r="D784" s="168"/>
      <c r="E784" s="172" t="s">
        <v>234</v>
      </c>
      <c r="F784" s="205"/>
      <c r="G784" s="209"/>
      <c r="H784" s="209"/>
    </row>
    <row r="785" spans="1:8">
      <c r="A785" s="171">
        <v>3021</v>
      </c>
      <c r="B785" s="55" t="s">
        <v>80</v>
      </c>
      <c r="C785" s="175">
        <v>2</v>
      </c>
      <c r="D785" s="175">
        <v>1</v>
      </c>
      <c r="E785" s="172" t="s">
        <v>502</v>
      </c>
      <c r="F785" s="205">
        <f t="shared" si="96"/>
        <v>0</v>
      </c>
      <c r="G785" s="207">
        <f>SUM(G787:G790)</f>
        <v>0</v>
      </c>
      <c r="H785" s="207">
        <f>SUM(H787:H790)</f>
        <v>0</v>
      </c>
    </row>
    <row r="786" spans="1:8" ht="27">
      <c r="A786" s="171"/>
      <c r="B786" s="55"/>
      <c r="C786" s="175"/>
      <c r="D786" s="175"/>
      <c r="E786" s="172" t="s">
        <v>743</v>
      </c>
      <c r="F786" s="205"/>
      <c r="G786" s="208"/>
      <c r="H786" s="208"/>
    </row>
    <row r="787" spans="1:8" ht="15.75">
      <c r="A787" s="171"/>
      <c r="B787" s="55"/>
      <c r="C787" s="175"/>
      <c r="D787" s="175"/>
      <c r="E787" s="172" t="s">
        <v>744</v>
      </c>
      <c r="F787" s="205">
        <f t="shared" ref="F787:F790" si="99">G787+H787</f>
        <v>0</v>
      </c>
      <c r="G787" s="208"/>
      <c r="H787" s="208"/>
    </row>
    <row r="788" spans="1:8" ht="15.75">
      <c r="A788" s="171"/>
      <c r="B788" s="55"/>
      <c r="C788" s="175"/>
      <c r="D788" s="175"/>
      <c r="E788" s="172"/>
      <c r="F788" s="205">
        <f t="shared" si="99"/>
        <v>0</v>
      </c>
      <c r="G788" s="208"/>
      <c r="H788" s="208"/>
    </row>
    <row r="789" spans="1:8" ht="15.75">
      <c r="A789" s="171"/>
      <c r="B789" s="55"/>
      <c r="C789" s="175"/>
      <c r="D789" s="175"/>
      <c r="E789" s="172"/>
      <c r="F789" s="205">
        <f t="shared" si="99"/>
        <v>0</v>
      </c>
      <c r="G789" s="208"/>
      <c r="H789" s="208"/>
    </row>
    <row r="790" spans="1:8" ht="15.75">
      <c r="A790" s="171"/>
      <c r="B790" s="55"/>
      <c r="C790" s="175"/>
      <c r="D790" s="175"/>
      <c r="E790" s="172" t="s">
        <v>744</v>
      </c>
      <c r="F790" s="205">
        <f t="shared" si="99"/>
        <v>0</v>
      </c>
      <c r="G790" s="208"/>
      <c r="H790" s="208"/>
    </row>
    <row r="791" spans="1:8">
      <c r="A791" s="171">
        <v>3030</v>
      </c>
      <c r="B791" s="54" t="s">
        <v>80</v>
      </c>
      <c r="C791" s="168">
        <v>3</v>
      </c>
      <c r="D791" s="168">
        <v>0</v>
      </c>
      <c r="E791" s="173" t="s">
        <v>503</v>
      </c>
      <c r="F791" s="205">
        <f t="shared" si="96"/>
        <v>0</v>
      </c>
      <c r="G791" s="207">
        <f>G793</f>
        <v>0</v>
      </c>
      <c r="H791" s="207">
        <f>H793</f>
        <v>0</v>
      </c>
    </row>
    <row r="792" spans="1:8" s="174" customFormat="1" ht="10.5" customHeight="1">
      <c r="A792" s="171"/>
      <c r="B792" s="54"/>
      <c r="C792" s="168"/>
      <c r="D792" s="168"/>
      <c r="E792" s="172" t="s">
        <v>234</v>
      </c>
      <c r="F792" s="205"/>
      <c r="G792" s="209"/>
      <c r="H792" s="209"/>
    </row>
    <row r="793" spans="1:8" s="174" customFormat="1" ht="16.5" customHeight="1">
      <c r="A793" s="171">
        <v>3031</v>
      </c>
      <c r="B793" s="55" t="s">
        <v>80</v>
      </c>
      <c r="C793" s="175">
        <v>3</v>
      </c>
      <c r="D793" s="175">
        <v>1</v>
      </c>
      <c r="E793" s="172" t="s">
        <v>503</v>
      </c>
      <c r="F793" s="205">
        <f t="shared" ref="F793" si="100">G793+H793</f>
        <v>0</v>
      </c>
      <c r="G793" s="207">
        <f>SUM(G795:G798)</f>
        <v>0</v>
      </c>
      <c r="H793" s="207">
        <f>SUM(H795:H798)</f>
        <v>0</v>
      </c>
    </row>
    <row r="794" spans="1:8" ht="27">
      <c r="A794" s="171"/>
      <c r="B794" s="55"/>
      <c r="C794" s="175"/>
      <c r="D794" s="175"/>
      <c r="E794" s="172" t="s">
        <v>743</v>
      </c>
      <c r="F794" s="205"/>
      <c r="G794" s="208"/>
      <c r="H794" s="208"/>
    </row>
    <row r="795" spans="1:8" ht="15.75">
      <c r="A795" s="171"/>
      <c r="B795" s="55"/>
      <c r="C795" s="175"/>
      <c r="D795" s="175"/>
      <c r="E795" s="172" t="s">
        <v>744</v>
      </c>
      <c r="F795" s="205">
        <f t="shared" ref="F795:F798" si="101">G795+H795</f>
        <v>0</v>
      </c>
      <c r="G795" s="208"/>
      <c r="H795" s="208"/>
    </row>
    <row r="796" spans="1:8" ht="15.75">
      <c r="A796" s="171"/>
      <c r="B796" s="55"/>
      <c r="C796" s="175"/>
      <c r="D796" s="175"/>
      <c r="E796" s="172"/>
      <c r="F796" s="205">
        <f t="shared" si="101"/>
        <v>0</v>
      </c>
      <c r="G796" s="208"/>
      <c r="H796" s="208"/>
    </row>
    <row r="797" spans="1:8" ht="15.75">
      <c r="A797" s="171"/>
      <c r="B797" s="55"/>
      <c r="C797" s="175"/>
      <c r="D797" s="175"/>
      <c r="E797" s="172"/>
      <c r="F797" s="205">
        <f t="shared" si="101"/>
        <v>0</v>
      </c>
      <c r="G797" s="208"/>
      <c r="H797" s="208"/>
    </row>
    <row r="798" spans="1:8" ht="15.75">
      <c r="A798" s="171"/>
      <c r="B798" s="55"/>
      <c r="C798" s="175"/>
      <c r="D798" s="175"/>
      <c r="E798" s="172" t="s">
        <v>744</v>
      </c>
      <c r="F798" s="205">
        <f t="shared" si="101"/>
        <v>0</v>
      </c>
      <c r="G798" s="208"/>
      <c r="H798" s="208"/>
    </row>
    <row r="799" spans="1:8">
      <c r="A799" s="171">
        <v>3040</v>
      </c>
      <c r="B799" s="54" t="s">
        <v>80</v>
      </c>
      <c r="C799" s="168">
        <v>4</v>
      </c>
      <c r="D799" s="168">
        <v>0</v>
      </c>
      <c r="E799" s="173" t="s">
        <v>504</v>
      </c>
      <c r="F799" s="205">
        <f t="shared" si="96"/>
        <v>0</v>
      </c>
      <c r="G799" s="207">
        <f>G801</f>
        <v>0</v>
      </c>
      <c r="H799" s="207">
        <f>H801</f>
        <v>0</v>
      </c>
    </row>
    <row r="800" spans="1:8" s="174" customFormat="1" ht="10.5" customHeight="1">
      <c r="A800" s="171"/>
      <c r="B800" s="54"/>
      <c r="C800" s="168"/>
      <c r="D800" s="168"/>
      <c r="E800" s="172" t="s">
        <v>234</v>
      </c>
      <c r="F800" s="205"/>
      <c r="G800" s="209"/>
      <c r="H800" s="209"/>
    </row>
    <row r="801" spans="1:8">
      <c r="A801" s="171">
        <v>3041</v>
      </c>
      <c r="B801" s="55" t="s">
        <v>80</v>
      </c>
      <c r="C801" s="175">
        <v>4</v>
      </c>
      <c r="D801" s="175">
        <v>1</v>
      </c>
      <c r="E801" s="172" t="s">
        <v>504</v>
      </c>
      <c r="F801" s="205">
        <f t="shared" si="96"/>
        <v>0</v>
      </c>
      <c r="G801" s="207">
        <f>SUM(G803:G806)</f>
        <v>0</v>
      </c>
      <c r="H801" s="207">
        <f>SUM(H803:H806)</f>
        <v>0</v>
      </c>
    </row>
    <row r="802" spans="1:8" ht="27">
      <c r="A802" s="171"/>
      <c r="B802" s="55"/>
      <c r="C802" s="175"/>
      <c r="D802" s="175"/>
      <c r="E802" s="172" t="s">
        <v>743</v>
      </c>
      <c r="F802" s="205"/>
      <c r="G802" s="208"/>
      <c r="H802" s="208"/>
    </row>
    <row r="803" spans="1:8" ht="15.75">
      <c r="A803" s="171"/>
      <c r="B803" s="55"/>
      <c r="C803" s="175"/>
      <c r="D803" s="175"/>
      <c r="E803" s="172" t="s">
        <v>744</v>
      </c>
      <c r="F803" s="205">
        <f t="shared" ref="F803:F809" si="102">G803+H803</f>
        <v>0</v>
      </c>
      <c r="G803" s="208"/>
      <c r="H803" s="208"/>
    </row>
    <row r="804" spans="1:8" ht="15.75">
      <c r="A804" s="171"/>
      <c r="B804" s="55"/>
      <c r="C804" s="175"/>
      <c r="D804" s="175"/>
      <c r="E804" s="172"/>
      <c r="F804" s="205">
        <f t="shared" si="102"/>
        <v>0</v>
      </c>
      <c r="G804" s="208"/>
      <c r="H804" s="208"/>
    </row>
    <row r="805" spans="1:8" ht="15.75">
      <c r="A805" s="171"/>
      <c r="B805" s="55"/>
      <c r="C805" s="175"/>
      <c r="D805" s="175"/>
      <c r="E805" s="172"/>
      <c r="F805" s="205">
        <f t="shared" si="102"/>
        <v>0</v>
      </c>
      <c r="G805" s="208"/>
      <c r="H805" s="208"/>
    </row>
    <row r="806" spans="1:8" ht="15.75">
      <c r="A806" s="171"/>
      <c r="B806" s="55"/>
      <c r="C806" s="175"/>
      <c r="D806" s="175"/>
      <c r="E806" s="172" t="s">
        <v>744</v>
      </c>
      <c r="F806" s="205">
        <f t="shared" si="102"/>
        <v>0</v>
      </c>
      <c r="G806" s="208"/>
      <c r="H806" s="208"/>
    </row>
    <row r="807" spans="1:8">
      <c r="A807" s="171">
        <v>3050</v>
      </c>
      <c r="B807" s="54" t="s">
        <v>80</v>
      </c>
      <c r="C807" s="168">
        <v>5</v>
      </c>
      <c r="D807" s="168">
        <v>0</v>
      </c>
      <c r="E807" s="173" t="s">
        <v>505</v>
      </c>
      <c r="F807" s="205">
        <f t="shared" si="102"/>
        <v>0</v>
      </c>
      <c r="G807" s="207">
        <f>G809</f>
        <v>0</v>
      </c>
      <c r="H807" s="207">
        <f>H809</f>
        <v>0</v>
      </c>
    </row>
    <row r="808" spans="1:8" s="174" customFormat="1" ht="10.5" customHeight="1">
      <c r="A808" s="171"/>
      <c r="B808" s="54"/>
      <c r="C808" s="168"/>
      <c r="D808" s="168"/>
      <c r="E808" s="172" t="s">
        <v>234</v>
      </c>
      <c r="F808" s="205"/>
      <c r="G808" s="209"/>
      <c r="H808" s="209"/>
    </row>
    <row r="809" spans="1:8">
      <c r="A809" s="171">
        <v>3051</v>
      </c>
      <c r="B809" s="55" t="s">
        <v>80</v>
      </c>
      <c r="C809" s="175">
        <v>5</v>
      </c>
      <c r="D809" s="175">
        <v>1</v>
      </c>
      <c r="E809" s="172" t="s">
        <v>505</v>
      </c>
      <c r="F809" s="205">
        <f t="shared" si="102"/>
        <v>0</v>
      </c>
      <c r="G809" s="207">
        <f>SUM(G811:G814)</f>
        <v>0</v>
      </c>
      <c r="H809" s="207">
        <f>SUM(H811:H814)</f>
        <v>0</v>
      </c>
    </row>
    <row r="810" spans="1:8" ht="27">
      <c r="A810" s="171"/>
      <c r="B810" s="55"/>
      <c r="C810" s="175"/>
      <c r="D810" s="175"/>
      <c r="E810" s="172" t="s">
        <v>743</v>
      </c>
      <c r="F810" s="205"/>
      <c r="G810" s="208"/>
      <c r="H810" s="208"/>
    </row>
    <row r="811" spans="1:8" ht="15.75">
      <c r="A811" s="171"/>
      <c r="B811" s="55"/>
      <c r="C811" s="175"/>
      <c r="D811" s="175"/>
      <c r="E811" s="172" t="s">
        <v>744</v>
      </c>
      <c r="F811" s="205">
        <f t="shared" ref="F811:F817" si="103">G811+H811</f>
        <v>0</v>
      </c>
      <c r="G811" s="208"/>
      <c r="H811" s="208"/>
    </row>
    <row r="812" spans="1:8" ht="15.75">
      <c r="A812" s="171"/>
      <c r="B812" s="55"/>
      <c r="C812" s="175"/>
      <c r="D812" s="175"/>
      <c r="E812" s="172"/>
      <c r="F812" s="205">
        <f t="shared" si="103"/>
        <v>0</v>
      </c>
      <c r="G812" s="208"/>
      <c r="H812" s="208"/>
    </row>
    <row r="813" spans="1:8" ht="15.75">
      <c r="A813" s="171"/>
      <c r="B813" s="55"/>
      <c r="C813" s="175"/>
      <c r="D813" s="175"/>
      <c r="E813" s="172"/>
      <c r="F813" s="205">
        <f t="shared" si="103"/>
        <v>0</v>
      </c>
      <c r="G813" s="208"/>
      <c r="H813" s="208"/>
    </row>
    <row r="814" spans="1:8" ht="15.75">
      <c r="A814" s="171"/>
      <c r="B814" s="55"/>
      <c r="C814" s="175"/>
      <c r="D814" s="175"/>
      <c r="E814" s="172" t="s">
        <v>744</v>
      </c>
      <c r="F814" s="205">
        <f t="shared" si="103"/>
        <v>0</v>
      </c>
      <c r="G814" s="208"/>
      <c r="H814" s="208"/>
    </row>
    <row r="815" spans="1:8">
      <c r="A815" s="171">
        <v>3060</v>
      </c>
      <c r="B815" s="54" t="s">
        <v>80</v>
      </c>
      <c r="C815" s="168">
        <v>6</v>
      </c>
      <c r="D815" s="168">
        <v>0</v>
      </c>
      <c r="E815" s="173" t="s">
        <v>506</v>
      </c>
      <c r="F815" s="205">
        <f t="shared" si="103"/>
        <v>0</v>
      </c>
      <c r="G815" s="207">
        <f>G817</f>
        <v>0</v>
      </c>
      <c r="H815" s="207">
        <f>H817</f>
        <v>0</v>
      </c>
    </row>
    <row r="816" spans="1:8" s="174" customFormat="1" ht="10.5" customHeight="1">
      <c r="A816" s="171"/>
      <c r="B816" s="54"/>
      <c r="C816" s="168"/>
      <c r="D816" s="168"/>
      <c r="E816" s="172" t="s">
        <v>234</v>
      </c>
      <c r="F816" s="205"/>
      <c r="G816" s="209"/>
      <c r="H816" s="209"/>
    </row>
    <row r="817" spans="1:8">
      <c r="A817" s="171">
        <v>3061</v>
      </c>
      <c r="B817" s="55" t="s">
        <v>80</v>
      </c>
      <c r="C817" s="175">
        <v>6</v>
      </c>
      <c r="D817" s="175">
        <v>1</v>
      </c>
      <c r="E817" s="172" t="s">
        <v>506</v>
      </c>
      <c r="F817" s="205">
        <f t="shared" si="103"/>
        <v>0</v>
      </c>
      <c r="G817" s="207">
        <f>SUM(G819:G822)</f>
        <v>0</v>
      </c>
      <c r="H817" s="207">
        <f>SUM(H819:H822)</f>
        <v>0</v>
      </c>
    </row>
    <row r="818" spans="1:8" ht="27">
      <c r="A818" s="171"/>
      <c r="B818" s="55"/>
      <c r="C818" s="175"/>
      <c r="D818" s="175"/>
      <c r="E818" s="172" t="s">
        <v>743</v>
      </c>
      <c r="F818" s="205"/>
      <c r="G818" s="208"/>
      <c r="H818" s="208"/>
    </row>
    <row r="819" spans="1:8" ht="15.75">
      <c r="A819" s="171"/>
      <c r="B819" s="55"/>
      <c r="C819" s="175"/>
      <c r="D819" s="175"/>
      <c r="E819" s="172" t="s">
        <v>744</v>
      </c>
      <c r="F819" s="205">
        <f t="shared" ref="F819:F825" si="104">G819+H819</f>
        <v>0</v>
      </c>
      <c r="G819" s="208"/>
      <c r="H819" s="208"/>
    </row>
    <row r="820" spans="1:8" ht="15.75">
      <c r="A820" s="171"/>
      <c r="B820" s="55"/>
      <c r="C820" s="175"/>
      <c r="D820" s="175"/>
      <c r="E820" s="172"/>
      <c r="F820" s="205">
        <f t="shared" si="104"/>
        <v>0</v>
      </c>
      <c r="G820" s="208"/>
      <c r="H820" s="208"/>
    </row>
    <row r="821" spans="1:8" ht="15.75">
      <c r="A821" s="171"/>
      <c r="B821" s="55"/>
      <c r="C821" s="175"/>
      <c r="D821" s="175"/>
      <c r="E821" s="172"/>
      <c r="F821" s="205">
        <f t="shared" si="104"/>
        <v>0</v>
      </c>
      <c r="G821" s="208"/>
      <c r="H821" s="208"/>
    </row>
    <row r="822" spans="1:8" ht="15.75">
      <c r="A822" s="171"/>
      <c r="B822" s="55"/>
      <c r="C822" s="175"/>
      <c r="D822" s="175"/>
      <c r="E822" s="172" t="s">
        <v>744</v>
      </c>
      <c r="F822" s="205">
        <f t="shared" si="104"/>
        <v>0</v>
      </c>
      <c r="G822" s="208"/>
      <c r="H822" s="208"/>
    </row>
    <row r="823" spans="1:8" ht="27">
      <c r="A823" s="171">
        <v>3070</v>
      </c>
      <c r="B823" s="54" t="s">
        <v>80</v>
      </c>
      <c r="C823" s="168">
        <v>7</v>
      </c>
      <c r="D823" s="168">
        <v>0</v>
      </c>
      <c r="E823" s="173" t="s">
        <v>507</v>
      </c>
      <c r="F823" s="205">
        <f t="shared" si="104"/>
        <v>0</v>
      </c>
      <c r="G823" s="207">
        <f>G825</f>
        <v>0</v>
      </c>
      <c r="H823" s="207">
        <f>H825</f>
        <v>0</v>
      </c>
    </row>
    <row r="824" spans="1:8" s="174" customFormat="1" ht="10.5" customHeight="1">
      <c r="A824" s="171"/>
      <c r="B824" s="54"/>
      <c r="C824" s="168"/>
      <c r="D824" s="168"/>
      <c r="E824" s="172" t="s">
        <v>234</v>
      </c>
      <c r="F824" s="205"/>
      <c r="G824" s="209"/>
      <c r="H824" s="209"/>
    </row>
    <row r="825" spans="1:8" ht="27">
      <c r="A825" s="171">
        <v>3071</v>
      </c>
      <c r="B825" s="55" t="s">
        <v>80</v>
      </c>
      <c r="C825" s="175">
        <v>7</v>
      </c>
      <c r="D825" s="175">
        <v>1</v>
      </c>
      <c r="E825" s="172" t="s">
        <v>507</v>
      </c>
      <c r="F825" s="205">
        <f t="shared" si="104"/>
        <v>0</v>
      </c>
      <c r="G825" s="207">
        <f>SUM(G827:G830)</f>
        <v>0</v>
      </c>
      <c r="H825" s="207">
        <f>SUM(H827:H830)</f>
        <v>0</v>
      </c>
    </row>
    <row r="826" spans="1:8" ht="27">
      <c r="A826" s="171"/>
      <c r="B826" s="55"/>
      <c r="C826" s="175"/>
      <c r="D826" s="175"/>
      <c r="E826" s="172" t="s">
        <v>743</v>
      </c>
      <c r="F826" s="205"/>
      <c r="G826" s="208"/>
      <c r="H826" s="208"/>
    </row>
    <row r="827" spans="1:8" ht="15.75">
      <c r="A827" s="171"/>
      <c r="B827" s="55"/>
      <c r="C827" s="175"/>
      <c r="D827" s="175"/>
      <c r="E827" s="172" t="s">
        <v>744</v>
      </c>
      <c r="F827" s="205">
        <f t="shared" ref="F827:F831" si="105">G827+H827</f>
        <v>0</v>
      </c>
      <c r="G827" s="208"/>
      <c r="H827" s="208"/>
    </row>
    <row r="828" spans="1:8" ht="15.75">
      <c r="A828" s="171"/>
      <c r="B828" s="55"/>
      <c r="C828" s="175"/>
      <c r="D828" s="175"/>
      <c r="E828" s="172"/>
      <c r="F828" s="205">
        <f t="shared" si="105"/>
        <v>0</v>
      </c>
      <c r="G828" s="208"/>
      <c r="H828" s="208"/>
    </row>
    <row r="829" spans="1:8" ht="15.75">
      <c r="A829" s="171"/>
      <c r="B829" s="55"/>
      <c r="C829" s="175"/>
      <c r="D829" s="175"/>
      <c r="E829" s="172"/>
      <c r="F829" s="205">
        <f t="shared" si="105"/>
        <v>0</v>
      </c>
      <c r="G829" s="208"/>
      <c r="H829" s="208"/>
    </row>
    <row r="830" spans="1:8" ht="15.75">
      <c r="A830" s="171"/>
      <c r="B830" s="55"/>
      <c r="C830" s="175"/>
      <c r="D830" s="175"/>
      <c r="E830" s="172" t="s">
        <v>744</v>
      </c>
      <c r="F830" s="205">
        <f t="shared" si="105"/>
        <v>0</v>
      </c>
      <c r="G830" s="208"/>
      <c r="H830" s="208"/>
    </row>
    <row r="831" spans="1:8" ht="27">
      <c r="A831" s="171">
        <v>3080</v>
      </c>
      <c r="B831" s="54" t="s">
        <v>80</v>
      </c>
      <c r="C831" s="168">
        <v>8</v>
      </c>
      <c r="D831" s="168">
        <v>0</v>
      </c>
      <c r="E831" s="173" t="s">
        <v>508</v>
      </c>
      <c r="F831" s="205">
        <f t="shared" si="105"/>
        <v>0</v>
      </c>
      <c r="G831" s="207">
        <f>G833</f>
        <v>0</v>
      </c>
      <c r="H831" s="207">
        <f>H833</f>
        <v>0</v>
      </c>
    </row>
    <row r="832" spans="1:8" s="174" customFormat="1" ht="10.5" customHeight="1">
      <c r="A832" s="171"/>
      <c r="B832" s="54"/>
      <c r="C832" s="168"/>
      <c r="D832" s="168"/>
      <c r="E832" s="172" t="s">
        <v>234</v>
      </c>
      <c r="F832" s="205"/>
      <c r="G832" s="209"/>
      <c r="H832" s="209"/>
    </row>
    <row r="833" spans="1:8" ht="27">
      <c r="A833" s="171">
        <v>3081</v>
      </c>
      <c r="B833" s="55" t="s">
        <v>80</v>
      </c>
      <c r="C833" s="175">
        <v>8</v>
      </c>
      <c r="D833" s="175">
        <v>1</v>
      </c>
      <c r="E833" s="172" t="s">
        <v>508</v>
      </c>
      <c r="F833" s="205">
        <f t="shared" ref="F833" si="106">G833+H833</f>
        <v>0</v>
      </c>
      <c r="G833" s="207">
        <f>SUM(G835:G838)</f>
        <v>0</v>
      </c>
      <c r="H833" s="207">
        <f>SUM(H835:H838)</f>
        <v>0</v>
      </c>
    </row>
    <row r="834" spans="1:8" ht="27">
      <c r="A834" s="171"/>
      <c r="B834" s="55"/>
      <c r="C834" s="175"/>
      <c r="D834" s="175"/>
      <c r="E834" s="172" t="s">
        <v>743</v>
      </c>
      <c r="F834" s="205"/>
      <c r="G834" s="208"/>
      <c r="H834" s="208"/>
    </row>
    <row r="835" spans="1:8" ht="15.75">
      <c r="A835" s="171"/>
      <c r="B835" s="55"/>
      <c r="C835" s="175"/>
      <c r="D835" s="175"/>
      <c r="E835" s="172" t="s">
        <v>744</v>
      </c>
      <c r="F835" s="205">
        <f t="shared" ref="F835:F838" si="107">G835+H835</f>
        <v>0</v>
      </c>
      <c r="G835" s="208"/>
      <c r="H835" s="208"/>
    </row>
    <row r="836" spans="1:8" ht="15.75">
      <c r="A836" s="171"/>
      <c r="B836" s="55"/>
      <c r="C836" s="175"/>
      <c r="D836" s="175"/>
      <c r="E836" s="172"/>
      <c r="F836" s="205">
        <f t="shared" si="107"/>
        <v>0</v>
      </c>
      <c r="G836" s="208"/>
      <c r="H836" s="208"/>
    </row>
    <row r="837" spans="1:8" ht="15.75">
      <c r="A837" s="171"/>
      <c r="B837" s="55"/>
      <c r="C837" s="175"/>
      <c r="D837" s="175"/>
      <c r="E837" s="172"/>
      <c r="F837" s="205">
        <f t="shared" si="107"/>
        <v>0</v>
      </c>
      <c r="G837" s="208"/>
      <c r="H837" s="208"/>
    </row>
    <row r="838" spans="1:8" ht="15.75">
      <c r="A838" s="171"/>
      <c r="B838" s="55"/>
      <c r="C838" s="175"/>
      <c r="D838" s="175"/>
      <c r="E838" s="172" t="s">
        <v>744</v>
      </c>
      <c r="F838" s="205">
        <f t="shared" si="107"/>
        <v>0</v>
      </c>
      <c r="G838" s="208"/>
      <c r="H838" s="208"/>
    </row>
    <row r="839" spans="1:8">
      <c r="A839" s="171">
        <v>3090</v>
      </c>
      <c r="B839" s="54" t="s">
        <v>80</v>
      </c>
      <c r="C839" s="179">
        <v>9</v>
      </c>
      <c r="D839" s="168">
        <v>0</v>
      </c>
      <c r="E839" s="173" t="s">
        <v>509</v>
      </c>
      <c r="F839" s="205">
        <f t="shared" ref="F839:F841" si="108">G839+H839</f>
        <v>0</v>
      </c>
      <c r="G839" s="207">
        <f>G841+G847</f>
        <v>0</v>
      </c>
      <c r="H839" s="207">
        <f>H841+H847</f>
        <v>0</v>
      </c>
    </row>
    <row r="840" spans="1:8" s="174" customFormat="1" ht="15.75">
      <c r="A840" s="171"/>
      <c r="B840" s="54"/>
      <c r="C840" s="168"/>
      <c r="D840" s="168"/>
      <c r="E840" s="172" t="s">
        <v>234</v>
      </c>
      <c r="F840" s="205"/>
      <c r="G840" s="209"/>
      <c r="H840" s="209"/>
    </row>
    <row r="841" spans="1:8" ht="17.25" customHeight="1">
      <c r="A841" s="171">
        <v>3091</v>
      </c>
      <c r="B841" s="55" t="s">
        <v>80</v>
      </c>
      <c r="C841" s="167">
        <v>9</v>
      </c>
      <c r="D841" s="175">
        <v>1</v>
      </c>
      <c r="E841" s="172" t="s">
        <v>509</v>
      </c>
      <c r="F841" s="205">
        <f t="shared" si="108"/>
        <v>0</v>
      </c>
      <c r="G841" s="207">
        <f>SUM(G843:G846)</f>
        <v>0</v>
      </c>
      <c r="H841" s="207">
        <f>SUM(H843:H846)</f>
        <v>0</v>
      </c>
    </row>
    <row r="842" spans="1:8" ht="27">
      <c r="A842" s="171"/>
      <c r="B842" s="55"/>
      <c r="C842" s="175"/>
      <c r="D842" s="175"/>
      <c r="E842" s="172" t="s">
        <v>743</v>
      </c>
      <c r="F842" s="205"/>
      <c r="G842" s="208"/>
      <c r="H842" s="208"/>
    </row>
    <row r="843" spans="1:8" ht="15.75">
      <c r="A843" s="171"/>
      <c r="B843" s="55"/>
      <c r="C843" s="175"/>
      <c r="D843" s="175"/>
      <c r="E843" s="172" t="s">
        <v>744</v>
      </c>
      <c r="F843" s="205">
        <f t="shared" ref="F843:F847" si="109">G843+H843</f>
        <v>0</v>
      </c>
      <c r="G843" s="208"/>
      <c r="H843" s="208"/>
    </row>
    <row r="844" spans="1:8" ht="15.75">
      <c r="A844" s="171"/>
      <c r="B844" s="55"/>
      <c r="C844" s="175"/>
      <c r="D844" s="175"/>
      <c r="E844" s="172"/>
      <c r="F844" s="205">
        <f t="shared" si="109"/>
        <v>0</v>
      </c>
      <c r="G844" s="208"/>
      <c r="H844" s="208"/>
    </row>
    <row r="845" spans="1:8" ht="15.75">
      <c r="A845" s="171"/>
      <c r="B845" s="55"/>
      <c r="C845" s="175"/>
      <c r="D845" s="175"/>
      <c r="E845" s="172"/>
      <c r="F845" s="205">
        <f t="shared" si="109"/>
        <v>0</v>
      </c>
      <c r="G845" s="208"/>
      <c r="H845" s="208"/>
    </row>
    <row r="846" spans="1:8" ht="15.75">
      <c r="A846" s="171"/>
      <c r="B846" s="55"/>
      <c r="C846" s="175"/>
      <c r="D846" s="175"/>
      <c r="E846" s="172" t="s">
        <v>744</v>
      </c>
      <c r="F846" s="205">
        <f t="shared" si="109"/>
        <v>0</v>
      </c>
      <c r="G846" s="208"/>
      <c r="H846" s="208"/>
    </row>
    <row r="847" spans="1:8" ht="30" customHeight="1">
      <c r="A847" s="171">
        <v>3092</v>
      </c>
      <c r="B847" s="55" t="s">
        <v>80</v>
      </c>
      <c r="C847" s="167">
        <v>9</v>
      </c>
      <c r="D847" s="175">
        <v>2</v>
      </c>
      <c r="E847" s="172" t="s">
        <v>510</v>
      </c>
      <c r="F847" s="205">
        <f t="shared" si="109"/>
        <v>0</v>
      </c>
      <c r="G847" s="207">
        <f>SUM(G849:G852)</f>
        <v>0</v>
      </c>
      <c r="H847" s="207">
        <f>SUM(H849:H852)</f>
        <v>0</v>
      </c>
    </row>
    <row r="848" spans="1:8" ht="27">
      <c r="A848" s="171"/>
      <c r="B848" s="55"/>
      <c r="C848" s="175"/>
      <c r="D848" s="175"/>
      <c r="E848" s="172" t="s">
        <v>743</v>
      </c>
      <c r="F848" s="205"/>
      <c r="G848" s="208"/>
      <c r="H848" s="208"/>
    </row>
    <row r="849" spans="1:8" ht="15.75">
      <c r="A849" s="171"/>
      <c r="B849" s="55"/>
      <c r="C849" s="175"/>
      <c r="D849" s="175"/>
      <c r="E849" s="172" t="s">
        <v>744</v>
      </c>
      <c r="F849" s="205">
        <f t="shared" ref="F849:F862" si="110">G849+H849</f>
        <v>0</v>
      </c>
      <c r="G849" s="208"/>
      <c r="H849" s="208"/>
    </row>
    <row r="850" spans="1:8" ht="15.75">
      <c r="A850" s="171"/>
      <c r="B850" s="55"/>
      <c r="C850" s="175"/>
      <c r="D850" s="175"/>
      <c r="E850" s="172"/>
      <c r="F850" s="205">
        <f t="shared" si="110"/>
        <v>0</v>
      </c>
      <c r="G850" s="208"/>
      <c r="H850" s="208"/>
    </row>
    <row r="851" spans="1:8" ht="15.75">
      <c r="A851" s="171"/>
      <c r="B851" s="55"/>
      <c r="C851" s="175"/>
      <c r="D851" s="175"/>
      <c r="E851" s="172"/>
      <c r="F851" s="205">
        <f t="shared" si="110"/>
        <v>0</v>
      </c>
      <c r="G851" s="208"/>
      <c r="H851" s="208"/>
    </row>
    <row r="852" spans="1:8" ht="15.75">
      <c r="A852" s="171"/>
      <c r="B852" s="55"/>
      <c r="C852" s="175"/>
      <c r="D852" s="175"/>
      <c r="E852" s="172" t="s">
        <v>744</v>
      </c>
      <c r="F852" s="205">
        <f t="shared" si="110"/>
        <v>0</v>
      </c>
      <c r="G852" s="208"/>
      <c r="H852" s="208"/>
    </row>
    <row r="853" spans="1:8" s="170" customFormat="1" ht="32.25" customHeight="1">
      <c r="A853" s="167">
        <v>3100</v>
      </c>
      <c r="B853" s="54" t="s">
        <v>81</v>
      </c>
      <c r="C853" s="54" t="s">
        <v>68</v>
      </c>
      <c r="D853" s="54" t="s">
        <v>68</v>
      </c>
      <c r="E853" s="180" t="s">
        <v>754</v>
      </c>
      <c r="F853" s="212">
        <f t="shared" si="110"/>
        <v>0</v>
      </c>
      <c r="G853" s="213">
        <f>G855</f>
        <v>0</v>
      </c>
      <c r="H853" s="213">
        <f>H855</f>
        <v>0</v>
      </c>
    </row>
    <row r="854" spans="1:8" ht="15.75">
      <c r="A854" s="171"/>
      <c r="B854" s="54"/>
      <c r="C854" s="168"/>
      <c r="D854" s="168"/>
      <c r="E854" s="172" t="s">
        <v>329</v>
      </c>
      <c r="F854" s="205"/>
      <c r="G854" s="208"/>
      <c r="H854" s="208"/>
    </row>
    <row r="855" spans="1:8">
      <c r="A855" s="171">
        <v>3110</v>
      </c>
      <c r="B855" s="56" t="s">
        <v>81</v>
      </c>
      <c r="C855" s="56" t="s">
        <v>69</v>
      </c>
      <c r="D855" s="56" t="s">
        <v>68</v>
      </c>
      <c r="E855" s="177" t="s">
        <v>512</v>
      </c>
      <c r="F855" s="205">
        <f t="shared" si="110"/>
        <v>0</v>
      </c>
      <c r="G855" s="207">
        <f>G857</f>
        <v>0</v>
      </c>
      <c r="H855" s="207">
        <f>H857</f>
        <v>0</v>
      </c>
    </row>
    <row r="856" spans="1:8" s="174" customFormat="1" ht="15.75">
      <c r="A856" s="171"/>
      <c r="B856" s="54"/>
      <c r="C856" s="168"/>
      <c r="D856" s="168"/>
      <c r="E856" s="172" t="s">
        <v>234</v>
      </c>
      <c r="F856" s="205"/>
      <c r="G856" s="209"/>
      <c r="H856" s="209"/>
    </row>
    <row r="857" spans="1:8">
      <c r="A857" s="171">
        <v>3112</v>
      </c>
      <c r="B857" s="56" t="s">
        <v>81</v>
      </c>
      <c r="C857" s="56" t="s">
        <v>69</v>
      </c>
      <c r="D857" s="56" t="s">
        <v>70</v>
      </c>
      <c r="E857" s="178" t="s">
        <v>513</v>
      </c>
      <c r="F857" s="205">
        <f t="shared" si="110"/>
        <v>0</v>
      </c>
      <c r="G857" s="207">
        <f>SUM(G859:G862)</f>
        <v>0</v>
      </c>
      <c r="H857" s="207">
        <f>SUM(H859:H862)</f>
        <v>0</v>
      </c>
    </row>
    <row r="858" spans="1:8" ht="27">
      <c r="A858" s="171"/>
      <c r="B858" s="55"/>
      <c r="C858" s="175"/>
      <c r="D858" s="175"/>
      <c r="E858" s="172" t="s">
        <v>743</v>
      </c>
      <c r="F858" s="205"/>
      <c r="G858" s="208"/>
      <c r="H858" s="208"/>
    </row>
    <row r="859" spans="1:8" ht="15.75">
      <c r="A859" s="171"/>
      <c r="B859" s="55"/>
      <c r="C859" s="175"/>
      <c r="D859" s="175"/>
      <c r="E859" s="172" t="s">
        <v>744</v>
      </c>
      <c r="F859" s="205">
        <f t="shared" si="110"/>
        <v>0</v>
      </c>
      <c r="G859" s="208"/>
      <c r="H859" s="208"/>
    </row>
    <row r="860" spans="1:8" ht="15.75">
      <c r="A860" s="171"/>
      <c r="B860" s="55"/>
      <c r="C860" s="175"/>
      <c r="D860" s="175"/>
      <c r="E860" s="172"/>
      <c r="F860" s="205">
        <f t="shared" si="110"/>
        <v>0</v>
      </c>
      <c r="G860" s="208"/>
      <c r="H860" s="208"/>
    </row>
    <row r="861" spans="1:8" ht="15.75">
      <c r="A861" s="171"/>
      <c r="B861" s="55"/>
      <c r="C861" s="175"/>
      <c r="D861" s="175"/>
      <c r="E861" s="172"/>
      <c r="F861" s="205">
        <f t="shared" si="110"/>
        <v>0</v>
      </c>
      <c r="G861" s="208"/>
      <c r="H861" s="208"/>
    </row>
    <row r="862" spans="1:8" ht="15.75">
      <c r="A862" s="171"/>
      <c r="B862" s="55"/>
      <c r="C862" s="175"/>
      <c r="D862" s="175"/>
      <c r="E862" s="172" t="s">
        <v>744</v>
      </c>
      <c r="F862" s="205">
        <f t="shared" si="110"/>
        <v>0</v>
      </c>
      <c r="G862" s="208"/>
      <c r="H862" s="208"/>
    </row>
    <row r="863" spans="1:8">
      <c r="B863" s="182"/>
      <c r="C863" s="183"/>
      <c r="D863" s="184"/>
    </row>
    <row r="864" spans="1:8">
      <c r="B864" s="186"/>
      <c r="C864" s="183"/>
      <c r="D864" s="184"/>
    </row>
    <row r="865" spans="2:5">
      <c r="B865" s="186"/>
      <c r="C865" s="183"/>
      <c r="D865" s="184"/>
      <c r="E865" s="148"/>
    </row>
    <row r="866" spans="2:5">
      <c r="B866" s="186"/>
      <c r="C866" s="187"/>
      <c r="D866" s="188"/>
    </row>
  </sheetData>
  <mergeCells count="9">
    <mergeCell ref="A1:H1"/>
    <mergeCell ref="A2:H2"/>
    <mergeCell ref="A5:A6"/>
    <mergeCell ref="B5:B6"/>
    <mergeCell ref="C5:C6"/>
    <mergeCell ref="D5:D6"/>
    <mergeCell ref="E5:E6"/>
    <mergeCell ref="F5:F6"/>
    <mergeCell ref="G5:H5"/>
  </mergeCells>
  <pageMargins left="0" right="0" top="0" bottom="0" header="0" footer="0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922"/>
  <sheetViews>
    <sheetView topLeftCell="A133" workbookViewId="0">
      <selection activeCell="K143" sqref="K143"/>
    </sheetView>
  </sheetViews>
  <sheetFormatPr defaultRowHeight="15"/>
  <cols>
    <col min="1" max="1" width="5" style="181" customWidth="1"/>
    <col min="2" max="2" width="4.140625" style="189" customWidth="1"/>
    <col min="3" max="3" width="3.140625" style="190" customWidth="1"/>
    <col min="4" max="4" width="3.140625" style="191" customWidth="1"/>
    <col min="5" max="5" width="36.5703125" style="185" customWidth="1"/>
    <col min="6" max="6" width="11.5703125" style="210" customWidth="1"/>
    <col min="7" max="7" width="12.140625" style="210" customWidth="1"/>
    <col min="8" max="8" width="10.85546875" style="210" customWidth="1"/>
    <col min="9" max="9" width="1.140625" style="148" customWidth="1"/>
    <col min="10" max="256" width="9.140625" style="148"/>
    <col min="257" max="257" width="6.140625" style="148" customWidth="1"/>
    <col min="258" max="258" width="6.85546875" style="148" customWidth="1"/>
    <col min="259" max="259" width="6.28515625" style="148" customWidth="1"/>
    <col min="260" max="260" width="5.7109375" style="148" customWidth="1"/>
    <col min="261" max="261" width="51.42578125" style="148" customWidth="1"/>
    <col min="262" max="262" width="11.5703125" style="148" customWidth="1"/>
    <col min="263" max="263" width="9.7109375" style="148" customWidth="1"/>
    <col min="264" max="264" width="10" style="148" customWidth="1"/>
    <col min="265" max="512" width="9.140625" style="148"/>
    <col min="513" max="513" width="6.140625" style="148" customWidth="1"/>
    <col min="514" max="514" width="6.85546875" style="148" customWidth="1"/>
    <col min="515" max="515" width="6.28515625" style="148" customWidth="1"/>
    <col min="516" max="516" width="5.7109375" style="148" customWidth="1"/>
    <col min="517" max="517" width="51.42578125" style="148" customWidth="1"/>
    <col min="518" max="518" width="11.5703125" style="148" customWidth="1"/>
    <col min="519" max="519" width="9.7109375" style="148" customWidth="1"/>
    <col min="520" max="520" width="10" style="148" customWidth="1"/>
    <col min="521" max="768" width="9.140625" style="148"/>
    <col min="769" max="769" width="6.140625" style="148" customWidth="1"/>
    <col min="770" max="770" width="6.85546875" style="148" customWidth="1"/>
    <col min="771" max="771" width="6.28515625" style="148" customWidth="1"/>
    <col min="772" max="772" width="5.7109375" style="148" customWidth="1"/>
    <col min="773" max="773" width="51.42578125" style="148" customWidth="1"/>
    <col min="774" max="774" width="11.5703125" style="148" customWidth="1"/>
    <col min="775" max="775" width="9.7109375" style="148" customWidth="1"/>
    <col min="776" max="776" width="10" style="148" customWidth="1"/>
    <col min="777" max="1024" width="9.140625" style="148"/>
    <col min="1025" max="1025" width="6.140625" style="148" customWidth="1"/>
    <col min="1026" max="1026" width="6.85546875" style="148" customWidth="1"/>
    <col min="1027" max="1027" width="6.28515625" style="148" customWidth="1"/>
    <col min="1028" max="1028" width="5.7109375" style="148" customWidth="1"/>
    <col min="1029" max="1029" width="51.42578125" style="148" customWidth="1"/>
    <col min="1030" max="1030" width="11.5703125" style="148" customWidth="1"/>
    <col min="1031" max="1031" width="9.7109375" style="148" customWidth="1"/>
    <col min="1032" max="1032" width="10" style="148" customWidth="1"/>
    <col min="1033" max="1280" width="9.140625" style="148"/>
    <col min="1281" max="1281" width="6.140625" style="148" customWidth="1"/>
    <col min="1282" max="1282" width="6.85546875" style="148" customWidth="1"/>
    <col min="1283" max="1283" width="6.28515625" style="148" customWidth="1"/>
    <col min="1284" max="1284" width="5.7109375" style="148" customWidth="1"/>
    <col min="1285" max="1285" width="51.42578125" style="148" customWidth="1"/>
    <col min="1286" max="1286" width="11.5703125" style="148" customWidth="1"/>
    <col min="1287" max="1287" width="9.7109375" style="148" customWidth="1"/>
    <col min="1288" max="1288" width="10" style="148" customWidth="1"/>
    <col min="1289" max="1536" width="9.140625" style="148"/>
    <col min="1537" max="1537" width="6.140625" style="148" customWidth="1"/>
    <col min="1538" max="1538" width="6.85546875" style="148" customWidth="1"/>
    <col min="1539" max="1539" width="6.28515625" style="148" customWidth="1"/>
    <col min="1540" max="1540" width="5.7109375" style="148" customWidth="1"/>
    <col min="1541" max="1541" width="51.42578125" style="148" customWidth="1"/>
    <col min="1542" max="1542" width="11.5703125" style="148" customWidth="1"/>
    <col min="1543" max="1543" width="9.7109375" style="148" customWidth="1"/>
    <col min="1544" max="1544" width="10" style="148" customWidth="1"/>
    <col min="1545" max="1792" width="9.140625" style="148"/>
    <col min="1793" max="1793" width="6.140625" style="148" customWidth="1"/>
    <col min="1794" max="1794" width="6.85546875" style="148" customWidth="1"/>
    <col min="1795" max="1795" width="6.28515625" style="148" customWidth="1"/>
    <col min="1796" max="1796" width="5.7109375" style="148" customWidth="1"/>
    <col min="1797" max="1797" width="51.42578125" style="148" customWidth="1"/>
    <col min="1798" max="1798" width="11.5703125" style="148" customWidth="1"/>
    <col min="1799" max="1799" width="9.7109375" style="148" customWidth="1"/>
    <col min="1800" max="1800" width="10" style="148" customWidth="1"/>
    <col min="1801" max="2048" width="9.140625" style="148"/>
    <col min="2049" max="2049" width="6.140625" style="148" customWidth="1"/>
    <col min="2050" max="2050" width="6.85546875" style="148" customWidth="1"/>
    <col min="2051" max="2051" width="6.28515625" style="148" customWidth="1"/>
    <col min="2052" max="2052" width="5.7109375" style="148" customWidth="1"/>
    <col min="2053" max="2053" width="51.42578125" style="148" customWidth="1"/>
    <col min="2054" max="2054" width="11.5703125" style="148" customWidth="1"/>
    <col min="2055" max="2055" width="9.7109375" style="148" customWidth="1"/>
    <col min="2056" max="2056" width="10" style="148" customWidth="1"/>
    <col min="2057" max="2304" width="9.140625" style="148"/>
    <col min="2305" max="2305" width="6.140625" style="148" customWidth="1"/>
    <col min="2306" max="2306" width="6.85546875" style="148" customWidth="1"/>
    <col min="2307" max="2307" width="6.28515625" style="148" customWidth="1"/>
    <col min="2308" max="2308" width="5.7109375" style="148" customWidth="1"/>
    <col min="2309" max="2309" width="51.42578125" style="148" customWidth="1"/>
    <col min="2310" max="2310" width="11.5703125" style="148" customWidth="1"/>
    <col min="2311" max="2311" width="9.7109375" style="148" customWidth="1"/>
    <col min="2312" max="2312" width="10" style="148" customWidth="1"/>
    <col min="2313" max="2560" width="9.140625" style="148"/>
    <col min="2561" max="2561" width="6.140625" style="148" customWidth="1"/>
    <col min="2562" max="2562" width="6.85546875" style="148" customWidth="1"/>
    <col min="2563" max="2563" width="6.28515625" style="148" customWidth="1"/>
    <col min="2564" max="2564" width="5.7109375" style="148" customWidth="1"/>
    <col min="2565" max="2565" width="51.42578125" style="148" customWidth="1"/>
    <col min="2566" max="2566" width="11.5703125" style="148" customWidth="1"/>
    <col min="2567" max="2567" width="9.7109375" style="148" customWidth="1"/>
    <col min="2568" max="2568" width="10" style="148" customWidth="1"/>
    <col min="2569" max="2816" width="9.140625" style="148"/>
    <col min="2817" max="2817" width="6.140625" style="148" customWidth="1"/>
    <col min="2818" max="2818" width="6.85546875" style="148" customWidth="1"/>
    <col min="2819" max="2819" width="6.28515625" style="148" customWidth="1"/>
    <col min="2820" max="2820" width="5.7109375" style="148" customWidth="1"/>
    <col min="2821" max="2821" width="51.42578125" style="148" customWidth="1"/>
    <col min="2822" max="2822" width="11.5703125" style="148" customWidth="1"/>
    <col min="2823" max="2823" width="9.7109375" style="148" customWidth="1"/>
    <col min="2824" max="2824" width="10" style="148" customWidth="1"/>
    <col min="2825" max="3072" width="9.140625" style="148"/>
    <col min="3073" max="3073" width="6.140625" style="148" customWidth="1"/>
    <col min="3074" max="3074" width="6.85546875" style="148" customWidth="1"/>
    <col min="3075" max="3075" width="6.28515625" style="148" customWidth="1"/>
    <col min="3076" max="3076" width="5.7109375" style="148" customWidth="1"/>
    <col min="3077" max="3077" width="51.42578125" style="148" customWidth="1"/>
    <col min="3078" max="3078" width="11.5703125" style="148" customWidth="1"/>
    <col min="3079" max="3079" width="9.7109375" style="148" customWidth="1"/>
    <col min="3080" max="3080" width="10" style="148" customWidth="1"/>
    <col min="3081" max="3328" width="9.140625" style="148"/>
    <col min="3329" max="3329" width="6.140625" style="148" customWidth="1"/>
    <col min="3330" max="3330" width="6.85546875" style="148" customWidth="1"/>
    <col min="3331" max="3331" width="6.28515625" style="148" customWidth="1"/>
    <col min="3332" max="3332" width="5.7109375" style="148" customWidth="1"/>
    <col min="3333" max="3333" width="51.42578125" style="148" customWidth="1"/>
    <col min="3334" max="3334" width="11.5703125" style="148" customWidth="1"/>
    <col min="3335" max="3335" width="9.7109375" style="148" customWidth="1"/>
    <col min="3336" max="3336" width="10" style="148" customWidth="1"/>
    <col min="3337" max="3584" width="9.140625" style="148"/>
    <col min="3585" max="3585" width="6.140625" style="148" customWidth="1"/>
    <col min="3586" max="3586" width="6.85546875" style="148" customWidth="1"/>
    <col min="3587" max="3587" width="6.28515625" style="148" customWidth="1"/>
    <col min="3588" max="3588" width="5.7109375" style="148" customWidth="1"/>
    <col min="3589" max="3589" width="51.42578125" style="148" customWidth="1"/>
    <col min="3590" max="3590" width="11.5703125" style="148" customWidth="1"/>
    <col min="3591" max="3591" width="9.7109375" style="148" customWidth="1"/>
    <col min="3592" max="3592" width="10" style="148" customWidth="1"/>
    <col min="3593" max="3840" width="9.140625" style="148"/>
    <col min="3841" max="3841" width="6.140625" style="148" customWidth="1"/>
    <col min="3842" max="3842" width="6.85546875" style="148" customWidth="1"/>
    <col min="3843" max="3843" width="6.28515625" style="148" customWidth="1"/>
    <col min="3844" max="3844" width="5.7109375" style="148" customWidth="1"/>
    <col min="3845" max="3845" width="51.42578125" style="148" customWidth="1"/>
    <col min="3846" max="3846" width="11.5703125" style="148" customWidth="1"/>
    <col min="3847" max="3847" width="9.7109375" style="148" customWidth="1"/>
    <col min="3848" max="3848" width="10" style="148" customWidth="1"/>
    <col min="3849" max="4096" width="9.140625" style="148"/>
    <col min="4097" max="4097" width="6.140625" style="148" customWidth="1"/>
    <col min="4098" max="4098" width="6.85546875" style="148" customWidth="1"/>
    <col min="4099" max="4099" width="6.28515625" style="148" customWidth="1"/>
    <col min="4100" max="4100" width="5.7109375" style="148" customWidth="1"/>
    <col min="4101" max="4101" width="51.42578125" style="148" customWidth="1"/>
    <col min="4102" max="4102" width="11.5703125" style="148" customWidth="1"/>
    <col min="4103" max="4103" width="9.7109375" style="148" customWidth="1"/>
    <col min="4104" max="4104" width="10" style="148" customWidth="1"/>
    <col min="4105" max="4352" width="9.140625" style="148"/>
    <col min="4353" max="4353" width="6.140625" style="148" customWidth="1"/>
    <col min="4354" max="4354" width="6.85546875" style="148" customWidth="1"/>
    <col min="4355" max="4355" width="6.28515625" style="148" customWidth="1"/>
    <col min="4356" max="4356" width="5.7109375" style="148" customWidth="1"/>
    <col min="4357" max="4357" width="51.42578125" style="148" customWidth="1"/>
    <col min="4358" max="4358" width="11.5703125" style="148" customWidth="1"/>
    <col min="4359" max="4359" width="9.7109375" style="148" customWidth="1"/>
    <col min="4360" max="4360" width="10" style="148" customWidth="1"/>
    <col min="4361" max="4608" width="9.140625" style="148"/>
    <col min="4609" max="4609" width="6.140625" style="148" customWidth="1"/>
    <col min="4610" max="4610" width="6.85546875" style="148" customWidth="1"/>
    <col min="4611" max="4611" width="6.28515625" style="148" customWidth="1"/>
    <col min="4612" max="4612" width="5.7109375" style="148" customWidth="1"/>
    <col min="4613" max="4613" width="51.42578125" style="148" customWidth="1"/>
    <col min="4614" max="4614" width="11.5703125" style="148" customWidth="1"/>
    <col min="4615" max="4615" width="9.7109375" style="148" customWidth="1"/>
    <col min="4616" max="4616" width="10" style="148" customWidth="1"/>
    <col min="4617" max="4864" width="9.140625" style="148"/>
    <col min="4865" max="4865" width="6.140625" style="148" customWidth="1"/>
    <col min="4866" max="4866" width="6.85546875" style="148" customWidth="1"/>
    <col min="4867" max="4867" width="6.28515625" style="148" customWidth="1"/>
    <col min="4868" max="4868" width="5.7109375" style="148" customWidth="1"/>
    <col min="4869" max="4869" width="51.42578125" style="148" customWidth="1"/>
    <col min="4870" max="4870" width="11.5703125" style="148" customWidth="1"/>
    <col min="4871" max="4871" width="9.7109375" style="148" customWidth="1"/>
    <col min="4872" max="4872" width="10" style="148" customWidth="1"/>
    <col min="4873" max="5120" width="9.140625" style="148"/>
    <col min="5121" max="5121" width="6.140625" style="148" customWidth="1"/>
    <col min="5122" max="5122" width="6.85546875" style="148" customWidth="1"/>
    <col min="5123" max="5123" width="6.28515625" style="148" customWidth="1"/>
    <col min="5124" max="5124" width="5.7109375" style="148" customWidth="1"/>
    <col min="5125" max="5125" width="51.42578125" style="148" customWidth="1"/>
    <col min="5126" max="5126" width="11.5703125" style="148" customWidth="1"/>
    <col min="5127" max="5127" width="9.7109375" style="148" customWidth="1"/>
    <col min="5128" max="5128" width="10" style="148" customWidth="1"/>
    <col min="5129" max="5376" width="9.140625" style="148"/>
    <col min="5377" max="5377" width="6.140625" style="148" customWidth="1"/>
    <col min="5378" max="5378" width="6.85546875" style="148" customWidth="1"/>
    <col min="5379" max="5379" width="6.28515625" style="148" customWidth="1"/>
    <col min="5380" max="5380" width="5.7109375" style="148" customWidth="1"/>
    <col min="5381" max="5381" width="51.42578125" style="148" customWidth="1"/>
    <col min="5382" max="5382" width="11.5703125" style="148" customWidth="1"/>
    <col min="5383" max="5383" width="9.7109375" style="148" customWidth="1"/>
    <col min="5384" max="5384" width="10" style="148" customWidth="1"/>
    <col min="5385" max="5632" width="9.140625" style="148"/>
    <col min="5633" max="5633" width="6.140625" style="148" customWidth="1"/>
    <col min="5634" max="5634" width="6.85546875" style="148" customWidth="1"/>
    <col min="5635" max="5635" width="6.28515625" style="148" customWidth="1"/>
    <col min="5636" max="5636" width="5.7109375" style="148" customWidth="1"/>
    <col min="5637" max="5637" width="51.42578125" style="148" customWidth="1"/>
    <col min="5638" max="5638" width="11.5703125" style="148" customWidth="1"/>
    <col min="5639" max="5639" width="9.7109375" style="148" customWidth="1"/>
    <col min="5640" max="5640" width="10" style="148" customWidth="1"/>
    <col min="5641" max="5888" width="9.140625" style="148"/>
    <col min="5889" max="5889" width="6.140625" style="148" customWidth="1"/>
    <col min="5890" max="5890" width="6.85546875" style="148" customWidth="1"/>
    <col min="5891" max="5891" width="6.28515625" style="148" customWidth="1"/>
    <col min="5892" max="5892" width="5.7109375" style="148" customWidth="1"/>
    <col min="5893" max="5893" width="51.42578125" style="148" customWidth="1"/>
    <col min="5894" max="5894" width="11.5703125" style="148" customWidth="1"/>
    <col min="5895" max="5895" width="9.7109375" style="148" customWidth="1"/>
    <col min="5896" max="5896" width="10" style="148" customWidth="1"/>
    <col min="5897" max="6144" width="9.140625" style="148"/>
    <col min="6145" max="6145" width="6.140625" style="148" customWidth="1"/>
    <col min="6146" max="6146" width="6.85546875" style="148" customWidth="1"/>
    <col min="6147" max="6147" width="6.28515625" style="148" customWidth="1"/>
    <col min="6148" max="6148" width="5.7109375" style="148" customWidth="1"/>
    <col min="6149" max="6149" width="51.42578125" style="148" customWidth="1"/>
    <col min="6150" max="6150" width="11.5703125" style="148" customWidth="1"/>
    <col min="6151" max="6151" width="9.7109375" style="148" customWidth="1"/>
    <col min="6152" max="6152" width="10" style="148" customWidth="1"/>
    <col min="6153" max="6400" width="9.140625" style="148"/>
    <col min="6401" max="6401" width="6.140625" style="148" customWidth="1"/>
    <col min="6402" max="6402" width="6.85546875" style="148" customWidth="1"/>
    <col min="6403" max="6403" width="6.28515625" style="148" customWidth="1"/>
    <col min="6404" max="6404" width="5.7109375" style="148" customWidth="1"/>
    <col min="6405" max="6405" width="51.42578125" style="148" customWidth="1"/>
    <col min="6406" max="6406" width="11.5703125" style="148" customWidth="1"/>
    <col min="6407" max="6407" width="9.7109375" style="148" customWidth="1"/>
    <col min="6408" max="6408" width="10" style="148" customWidth="1"/>
    <col min="6409" max="6656" width="9.140625" style="148"/>
    <col min="6657" max="6657" width="6.140625" style="148" customWidth="1"/>
    <col min="6658" max="6658" width="6.85546875" style="148" customWidth="1"/>
    <col min="6659" max="6659" width="6.28515625" style="148" customWidth="1"/>
    <col min="6660" max="6660" width="5.7109375" style="148" customWidth="1"/>
    <col min="6661" max="6661" width="51.42578125" style="148" customWidth="1"/>
    <col min="6662" max="6662" width="11.5703125" style="148" customWidth="1"/>
    <col min="6663" max="6663" width="9.7109375" style="148" customWidth="1"/>
    <col min="6664" max="6664" width="10" style="148" customWidth="1"/>
    <col min="6665" max="6912" width="9.140625" style="148"/>
    <col min="6913" max="6913" width="6.140625" style="148" customWidth="1"/>
    <col min="6914" max="6914" width="6.85546875" style="148" customWidth="1"/>
    <col min="6915" max="6915" width="6.28515625" style="148" customWidth="1"/>
    <col min="6916" max="6916" width="5.7109375" style="148" customWidth="1"/>
    <col min="6917" max="6917" width="51.42578125" style="148" customWidth="1"/>
    <col min="6918" max="6918" width="11.5703125" style="148" customWidth="1"/>
    <col min="6919" max="6919" width="9.7109375" style="148" customWidth="1"/>
    <col min="6920" max="6920" width="10" style="148" customWidth="1"/>
    <col min="6921" max="7168" width="9.140625" style="148"/>
    <col min="7169" max="7169" width="6.140625" style="148" customWidth="1"/>
    <col min="7170" max="7170" width="6.85546875" style="148" customWidth="1"/>
    <col min="7171" max="7171" width="6.28515625" style="148" customWidth="1"/>
    <col min="7172" max="7172" width="5.7109375" style="148" customWidth="1"/>
    <col min="7173" max="7173" width="51.42578125" style="148" customWidth="1"/>
    <col min="7174" max="7174" width="11.5703125" style="148" customWidth="1"/>
    <col min="7175" max="7175" width="9.7109375" style="148" customWidth="1"/>
    <col min="7176" max="7176" width="10" style="148" customWidth="1"/>
    <col min="7177" max="7424" width="9.140625" style="148"/>
    <col min="7425" max="7425" width="6.140625" style="148" customWidth="1"/>
    <col min="7426" max="7426" width="6.85546875" style="148" customWidth="1"/>
    <col min="7427" max="7427" width="6.28515625" style="148" customWidth="1"/>
    <col min="7428" max="7428" width="5.7109375" style="148" customWidth="1"/>
    <col min="7429" max="7429" width="51.42578125" style="148" customWidth="1"/>
    <col min="7430" max="7430" width="11.5703125" style="148" customWidth="1"/>
    <col min="7431" max="7431" width="9.7109375" style="148" customWidth="1"/>
    <col min="7432" max="7432" width="10" style="148" customWidth="1"/>
    <col min="7433" max="7680" width="9.140625" style="148"/>
    <col min="7681" max="7681" width="6.140625" style="148" customWidth="1"/>
    <col min="7682" max="7682" width="6.85546875" style="148" customWidth="1"/>
    <col min="7683" max="7683" width="6.28515625" style="148" customWidth="1"/>
    <col min="7684" max="7684" width="5.7109375" style="148" customWidth="1"/>
    <col min="7685" max="7685" width="51.42578125" style="148" customWidth="1"/>
    <col min="7686" max="7686" width="11.5703125" style="148" customWidth="1"/>
    <col min="7687" max="7687" width="9.7109375" style="148" customWidth="1"/>
    <col min="7688" max="7688" width="10" style="148" customWidth="1"/>
    <col min="7689" max="7936" width="9.140625" style="148"/>
    <col min="7937" max="7937" width="6.140625" style="148" customWidth="1"/>
    <col min="7938" max="7938" width="6.85546875" style="148" customWidth="1"/>
    <col min="7939" max="7939" width="6.28515625" style="148" customWidth="1"/>
    <col min="7940" max="7940" width="5.7109375" style="148" customWidth="1"/>
    <col min="7941" max="7941" width="51.42578125" style="148" customWidth="1"/>
    <col min="7942" max="7942" width="11.5703125" style="148" customWidth="1"/>
    <col min="7943" max="7943" width="9.7109375" style="148" customWidth="1"/>
    <col min="7944" max="7944" width="10" style="148" customWidth="1"/>
    <col min="7945" max="8192" width="9.140625" style="148"/>
    <col min="8193" max="8193" width="6.140625" style="148" customWidth="1"/>
    <col min="8194" max="8194" width="6.85546875" style="148" customWidth="1"/>
    <col min="8195" max="8195" width="6.28515625" style="148" customWidth="1"/>
    <col min="8196" max="8196" width="5.7109375" style="148" customWidth="1"/>
    <col min="8197" max="8197" width="51.42578125" style="148" customWidth="1"/>
    <col min="8198" max="8198" width="11.5703125" style="148" customWidth="1"/>
    <col min="8199" max="8199" width="9.7109375" style="148" customWidth="1"/>
    <col min="8200" max="8200" width="10" style="148" customWidth="1"/>
    <col min="8201" max="8448" width="9.140625" style="148"/>
    <col min="8449" max="8449" width="6.140625" style="148" customWidth="1"/>
    <col min="8450" max="8450" width="6.85546875" style="148" customWidth="1"/>
    <col min="8451" max="8451" width="6.28515625" style="148" customWidth="1"/>
    <col min="8452" max="8452" width="5.7109375" style="148" customWidth="1"/>
    <col min="8453" max="8453" width="51.42578125" style="148" customWidth="1"/>
    <col min="8454" max="8454" width="11.5703125" style="148" customWidth="1"/>
    <col min="8455" max="8455" width="9.7109375" style="148" customWidth="1"/>
    <col min="8456" max="8456" width="10" style="148" customWidth="1"/>
    <col min="8457" max="8704" width="9.140625" style="148"/>
    <col min="8705" max="8705" width="6.140625" style="148" customWidth="1"/>
    <col min="8706" max="8706" width="6.85546875" style="148" customWidth="1"/>
    <col min="8707" max="8707" width="6.28515625" style="148" customWidth="1"/>
    <col min="8708" max="8708" width="5.7109375" style="148" customWidth="1"/>
    <col min="8709" max="8709" width="51.42578125" style="148" customWidth="1"/>
    <col min="8710" max="8710" width="11.5703125" style="148" customWidth="1"/>
    <col min="8711" max="8711" width="9.7109375" style="148" customWidth="1"/>
    <col min="8712" max="8712" width="10" style="148" customWidth="1"/>
    <col min="8713" max="8960" width="9.140625" style="148"/>
    <col min="8961" max="8961" width="6.140625" style="148" customWidth="1"/>
    <col min="8962" max="8962" width="6.85546875" style="148" customWidth="1"/>
    <col min="8963" max="8963" width="6.28515625" style="148" customWidth="1"/>
    <col min="8964" max="8964" width="5.7109375" style="148" customWidth="1"/>
    <col min="8965" max="8965" width="51.42578125" style="148" customWidth="1"/>
    <col min="8966" max="8966" width="11.5703125" style="148" customWidth="1"/>
    <col min="8967" max="8967" width="9.7109375" style="148" customWidth="1"/>
    <col min="8968" max="8968" width="10" style="148" customWidth="1"/>
    <col min="8969" max="9216" width="9.140625" style="148"/>
    <col min="9217" max="9217" width="6.140625" style="148" customWidth="1"/>
    <col min="9218" max="9218" width="6.85546875" style="148" customWidth="1"/>
    <col min="9219" max="9219" width="6.28515625" style="148" customWidth="1"/>
    <col min="9220" max="9220" width="5.7109375" style="148" customWidth="1"/>
    <col min="9221" max="9221" width="51.42578125" style="148" customWidth="1"/>
    <col min="9222" max="9222" width="11.5703125" style="148" customWidth="1"/>
    <col min="9223" max="9223" width="9.7109375" style="148" customWidth="1"/>
    <col min="9224" max="9224" width="10" style="148" customWidth="1"/>
    <col min="9225" max="9472" width="9.140625" style="148"/>
    <col min="9473" max="9473" width="6.140625" style="148" customWidth="1"/>
    <col min="9474" max="9474" width="6.85546875" style="148" customWidth="1"/>
    <col min="9475" max="9475" width="6.28515625" style="148" customWidth="1"/>
    <col min="9476" max="9476" width="5.7109375" style="148" customWidth="1"/>
    <col min="9477" max="9477" width="51.42578125" style="148" customWidth="1"/>
    <col min="9478" max="9478" width="11.5703125" style="148" customWidth="1"/>
    <col min="9479" max="9479" width="9.7109375" style="148" customWidth="1"/>
    <col min="9480" max="9480" width="10" style="148" customWidth="1"/>
    <col min="9481" max="9728" width="9.140625" style="148"/>
    <col min="9729" max="9729" width="6.140625" style="148" customWidth="1"/>
    <col min="9730" max="9730" width="6.85546875" style="148" customWidth="1"/>
    <col min="9731" max="9731" width="6.28515625" style="148" customWidth="1"/>
    <col min="9732" max="9732" width="5.7109375" style="148" customWidth="1"/>
    <col min="9733" max="9733" width="51.42578125" style="148" customWidth="1"/>
    <col min="9734" max="9734" width="11.5703125" style="148" customWidth="1"/>
    <col min="9735" max="9735" width="9.7109375" style="148" customWidth="1"/>
    <col min="9736" max="9736" width="10" style="148" customWidth="1"/>
    <col min="9737" max="9984" width="9.140625" style="148"/>
    <col min="9985" max="9985" width="6.140625" style="148" customWidth="1"/>
    <col min="9986" max="9986" width="6.85546875" style="148" customWidth="1"/>
    <col min="9987" max="9987" width="6.28515625" style="148" customWidth="1"/>
    <col min="9988" max="9988" width="5.7109375" style="148" customWidth="1"/>
    <col min="9989" max="9989" width="51.42578125" style="148" customWidth="1"/>
    <col min="9990" max="9990" width="11.5703125" style="148" customWidth="1"/>
    <col min="9991" max="9991" width="9.7109375" style="148" customWidth="1"/>
    <col min="9992" max="9992" width="10" style="148" customWidth="1"/>
    <col min="9993" max="10240" width="9.140625" style="148"/>
    <col min="10241" max="10241" width="6.140625" style="148" customWidth="1"/>
    <col min="10242" max="10242" width="6.85546875" style="148" customWidth="1"/>
    <col min="10243" max="10243" width="6.28515625" style="148" customWidth="1"/>
    <col min="10244" max="10244" width="5.7109375" style="148" customWidth="1"/>
    <col min="10245" max="10245" width="51.42578125" style="148" customWidth="1"/>
    <col min="10246" max="10246" width="11.5703125" style="148" customWidth="1"/>
    <col min="10247" max="10247" width="9.7109375" style="148" customWidth="1"/>
    <col min="10248" max="10248" width="10" style="148" customWidth="1"/>
    <col min="10249" max="10496" width="9.140625" style="148"/>
    <col min="10497" max="10497" width="6.140625" style="148" customWidth="1"/>
    <col min="10498" max="10498" width="6.85546875" style="148" customWidth="1"/>
    <col min="10499" max="10499" width="6.28515625" style="148" customWidth="1"/>
    <col min="10500" max="10500" width="5.7109375" style="148" customWidth="1"/>
    <col min="10501" max="10501" width="51.42578125" style="148" customWidth="1"/>
    <col min="10502" max="10502" width="11.5703125" style="148" customWidth="1"/>
    <col min="10503" max="10503" width="9.7109375" style="148" customWidth="1"/>
    <col min="10504" max="10504" width="10" style="148" customWidth="1"/>
    <col min="10505" max="10752" width="9.140625" style="148"/>
    <col min="10753" max="10753" width="6.140625" style="148" customWidth="1"/>
    <col min="10754" max="10754" width="6.85546875" style="148" customWidth="1"/>
    <col min="10755" max="10755" width="6.28515625" style="148" customWidth="1"/>
    <col min="10756" max="10756" width="5.7109375" style="148" customWidth="1"/>
    <col min="10757" max="10757" width="51.42578125" style="148" customWidth="1"/>
    <col min="10758" max="10758" width="11.5703125" style="148" customWidth="1"/>
    <col min="10759" max="10759" width="9.7109375" style="148" customWidth="1"/>
    <col min="10760" max="10760" width="10" style="148" customWidth="1"/>
    <col min="10761" max="11008" width="9.140625" style="148"/>
    <col min="11009" max="11009" width="6.140625" style="148" customWidth="1"/>
    <col min="11010" max="11010" width="6.85546875" style="148" customWidth="1"/>
    <col min="11011" max="11011" width="6.28515625" style="148" customWidth="1"/>
    <col min="11012" max="11012" width="5.7109375" style="148" customWidth="1"/>
    <col min="11013" max="11013" width="51.42578125" style="148" customWidth="1"/>
    <col min="11014" max="11014" width="11.5703125" style="148" customWidth="1"/>
    <col min="11015" max="11015" width="9.7109375" style="148" customWidth="1"/>
    <col min="11016" max="11016" width="10" style="148" customWidth="1"/>
    <col min="11017" max="11264" width="9.140625" style="148"/>
    <col min="11265" max="11265" width="6.140625" style="148" customWidth="1"/>
    <col min="11266" max="11266" width="6.85546875" style="148" customWidth="1"/>
    <col min="11267" max="11267" width="6.28515625" style="148" customWidth="1"/>
    <col min="11268" max="11268" width="5.7109375" style="148" customWidth="1"/>
    <col min="11269" max="11269" width="51.42578125" style="148" customWidth="1"/>
    <col min="11270" max="11270" width="11.5703125" style="148" customWidth="1"/>
    <col min="11271" max="11271" width="9.7109375" style="148" customWidth="1"/>
    <col min="11272" max="11272" width="10" style="148" customWidth="1"/>
    <col min="11273" max="11520" width="9.140625" style="148"/>
    <col min="11521" max="11521" width="6.140625" style="148" customWidth="1"/>
    <col min="11522" max="11522" width="6.85546875" style="148" customWidth="1"/>
    <col min="11523" max="11523" width="6.28515625" style="148" customWidth="1"/>
    <col min="11524" max="11524" width="5.7109375" style="148" customWidth="1"/>
    <col min="11525" max="11525" width="51.42578125" style="148" customWidth="1"/>
    <col min="11526" max="11526" width="11.5703125" style="148" customWidth="1"/>
    <col min="11527" max="11527" width="9.7109375" style="148" customWidth="1"/>
    <col min="11528" max="11528" width="10" style="148" customWidth="1"/>
    <col min="11529" max="11776" width="9.140625" style="148"/>
    <col min="11777" max="11777" width="6.140625" style="148" customWidth="1"/>
    <col min="11778" max="11778" width="6.85546875" style="148" customWidth="1"/>
    <col min="11779" max="11779" width="6.28515625" style="148" customWidth="1"/>
    <col min="11780" max="11780" width="5.7109375" style="148" customWidth="1"/>
    <col min="11781" max="11781" width="51.42578125" style="148" customWidth="1"/>
    <col min="11782" max="11782" width="11.5703125" style="148" customWidth="1"/>
    <col min="11783" max="11783" width="9.7109375" style="148" customWidth="1"/>
    <col min="11784" max="11784" width="10" style="148" customWidth="1"/>
    <col min="11785" max="12032" width="9.140625" style="148"/>
    <col min="12033" max="12033" width="6.140625" style="148" customWidth="1"/>
    <col min="12034" max="12034" width="6.85546875" style="148" customWidth="1"/>
    <col min="12035" max="12035" width="6.28515625" style="148" customWidth="1"/>
    <col min="12036" max="12036" width="5.7109375" style="148" customWidth="1"/>
    <col min="12037" max="12037" width="51.42578125" style="148" customWidth="1"/>
    <col min="12038" max="12038" width="11.5703125" style="148" customWidth="1"/>
    <col min="12039" max="12039" width="9.7109375" style="148" customWidth="1"/>
    <col min="12040" max="12040" width="10" style="148" customWidth="1"/>
    <col min="12041" max="12288" width="9.140625" style="148"/>
    <col min="12289" max="12289" width="6.140625" style="148" customWidth="1"/>
    <col min="12290" max="12290" width="6.85546875" style="148" customWidth="1"/>
    <col min="12291" max="12291" width="6.28515625" style="148" customWidth="1"/>
    <col min="12292" max="12292" width="5.7109375" style="148" customWidth="1"/>
    <col min="12293" max="12293" width="51.42578125" style="148" customWidth="1"/>
    <col min="12294" max="12294" width="11.5703125" style="148" customWidth="1"/>
    <col min="12295" max="12295" width="9.7109375" style="148" customWidth="1"/>
    <col min="12296" max="12296" width="10" style="148" customWidth="1"/>
    <col min="12297" max="12544" width="9.140625" style="148"/>
    <col min="12545" max="12545" width="6.140625" style="148" customWidth="1"/>
    <col min="12546" max="12546" width="6.85546875" style="148" customWidth="1"/>
    <col min="12547" max="12547" width="6.28515625" style="148" customWidth="1"/>
    <col min="12548" max="12548" width="5.7109375" style="148" customWidth="1"/>
    <col min="12549" max="12549" width="51.42578125" style="148" customWidth="1"/>
    <col min="12550" max="12550" width="11.5703125" style="148" customWidth="1"/>
    <col min="12551" max="12551" width="9.7109375" style="148" customWidth="1"/>
    <col min="12552" max="12552" width="10" style="148" customWidth="1"/>
    <col min="12553" max="12800" width="9.140625" style="148"/>
    <col min="12801" max="12801" width="6.140625" style="148" customWidth="1"/>
    <col min="12802" max="12802" width="6.85546875" style="148" customWidth="1"/>
    <col min="12803" max="12803" width="6.28515625" style="148" customWidth="1"/>
    <col min="12804" max="12804" width="5.7109375" style="148" customWidth="1"/>
    <col min="12805" max="12805" width="51.42578125" style="148" customWidth="1"/>
    <col min="12806" max="12806" width="11.5703125" style="148" customWidth="1"/>
    <col min="12807" max="12807" width="9.7109375" style="148" customWidth="1"/>
    <col min="12808" max="12808" width="10" style="148" customWidth="1"/>
    <col min="12809" max="13056" width="9.140625" style="148"/>
    <col min="13057" max="13057" width="6.140625" style="148" customWidth="1"/>
    <col min="13058" max="13058" width="6.85546875" style="148" customWidth="1"/>
    <col min="13059" max="13059" width="6.28515625" style="148" customWidth="1"/>
    <col min="13060" max="13060" width="5.7109375" style="148" customWidth="1"/>
    <col min="13061" max="13061" width="51.42578125" style="148" customWidth="1"/>
    <col min="13062" max="13062" width="11.5703125" style="148" customWidth="1"/>
    <col min="13063" max="13063" width="9.7109375" style="148" customWidth="1"/>
    <col min="13064" max="13064" width="10" style="148" customWidth="1"/>
    <col min="13065" max="13312" width="9.140625" style="148"/>
    <col min="13313" max="13313" width="6.140625" style="148" customWidth="1"/>
    <col min="13314" max="13314" width="6.85546875" style="148" customWidth="1"/>
    <col min="13315" max="13315" width="6.28515625" style="148" customWidth="1"/>
    <col min="13316" max="13316" width="5.7109375" style="148" customWidth="1"/>
    <col min="13317" max="13317" width="51.42578125" style="148" customWidth="1"/>
    <col min="13318" max="13318" width="11.5703125" style="148" customWidth="1"/>
    <col min="13319" max="13319" width="9.7109375" style="148" customWidth="1"/>
    <col min="13320" max="13320" width="10" style="148" customWidth="1"/>
    <col min="13321" max="13568" width="9.140625" style="148"/>
    <col min="13569" max="13569" width="6.140625" style="148" customWidth="1"/>
    <col min="13570" max="13570" width="6.85546875" style="148" customWidth="1"/>
    <col min="13571" max="13571" width="6.28515625" style="148" customWidth="1"/>
    <col min="13572" max="13572" width="5.7109375" style="148" customWidth="1"/>
    <col min="13573" max="13573" width="51.42578125" style="148" customWidth="1"/>
    <col min="13574" max="13574" width="11.5703125" style="148" customWidth="1"/>
    <col min="13575" max="13575" width="9.7109375" style="148" customWidth="1"/>
    <col min="13576" max="13576" width="10" style="148" customWidth="1"/>
    <col min="13577" max="13824" width="9.140625" style="148"/>
    <col min="13825" max="13825" width="6.140625" style="148" customWidth="1"/>
    <col min="13826" max="13826" width="6.85546875" style="148" customWidth="1"/>
    <col min="13827" max="13827" width="6.28515625" style="148" customWidth="1"/>
    <col min="13828" max="13828" width="5.7109375" style="148" customWidth="1"/>
    <col min="13829" max="13829" width="51.42578125" style="148" customWidth="1"/>
    <col min="13830" max="13830" width="11.5703125" style="148" customWidth="1"/>
    <col min="13831" max="13831" width="9.7109375" style="148" customWidth="1"/>
    <col min="13832" max="13832" width="10" style="148" customWidth="1"/>
    <col min="13833" max="14080" width="9.140625" style="148"/>
    <col min="14081" max="14081" width="6.140625" style="148" customWidth="1"/>
    <col min="14082" max="14082" width="6.85546875" style="148" customWidth="1"/>
    <col min="14083" max="14083" width="6.28515625" style="148" customWidth="1"/>
    <col min="14084" max="14084" width="5.7109375" style="148" customWidth="1"/>
    <col min="14085" max="14085" width="51.42578125" style="148" customWidth="1"/>
    <col min="14086" max="14086" width="11.5703125" style="148" customWidth="1"/>
    <col min="14087" max="14087" width="9.7109375" style="148" customWidth="1"/>
    <col min="14088" max="14088" width="10" style="148" customWidth="1"/>
    <col min="14089" max="14336" width="9.140625" style="148"/>
    <col min="14337" max="14337" width="6.140625" style="148" customWidth="1"/>
    <col min="14338" max="14338" width="6.85546875" style="148" customWidth="1"/>
    <col min="14339" max="14339" width="6.28515625" style="148" customWidth="1"/>
    <col min="14340" max="14340" width="5.7109375" style="148" customWidth="1"/>
    <col min="14341" max="14341" width="51.42578125" style="148" customWidth="1"/>
    <col min="14342" max="14342" width="11.5703125" style="148" customWidth="1"/>
    <col min="14343" max="14343" width="9.7109375" style="148" customWidth="1"/>
    <col min="14344" max="14344" width="10" style="148" customWidth="1"/>
    <col min="14345" max="14592" width="9.140625" style="148"/>
    <col min="14593" max="14593" width="6.140625" style="148" customWidth="1"/>
    <col min="14594" max="14594" width="6.85546875" style="148" customWidth="1"/>
    <col min="14595" max="14595" width="6.28515625" style="148" customWidth="1"/>
    <col min="14596" max="14596" width="5.7109375" style="148" customWidth="1"/>
    <col min="14597" max="14597" width="51.42578125" style="148" customWidth="1"/>
    <col min="14598" max="14598" width="11.5703125" style="148" customWidth="1"/>
    <col min="14599" max="14599" width="9.7109375" style="148" customWidth="1"/>
    <col min="14600" max="14600" width="10" style="148" customWidth="1"/>
    <col min="14601" max="14848" width="9.140625" style="148"/>
    <col min="14849" max="14849" width="6.140625" style="148" customWidth="1"/>
    <col min="14850" max="14850" width="6.85546875" style="148" customWidth="1"/>
    <col min="14851" max="14851" width="6.28515625" style="148" customWidth="1"/>
    <col min="14852" max="14852" width="5.7109375" style="148" customWidth="1"/>
    <col min="14853" max="14853" width="51.42578125" style="148" customWidth="1"/>
    <col min="14854" max="14854" width="11.5703125" style="148" customWidth="1"/>
    <col min="14855" max="14855" width="9.7109375" style="148" customWidth="1"/>
    <col min="14856" max="14856" width="10" style="148" customWidth="1"/>
    <col min="14857" max="15104" width="9.140625" style="148"/>
    <col min="15105" max="15105" width="6.140625" style="148" customWidth="1"/>
    <col min="15106" max="15106" width="6.85546875" style="148" customWidth="1"/>
    <col min="15107" max="15107" width="6.28515625" style="148" customWidth="1"/>
    <col min="15108" max="15108" width="5.7109375" style="148" customWidth="1"/>
    <col min="15109" max="15109" width="51.42578125" style="148" customWidth="1"/>
    <col min="15110" max="15110" width="11.5703125" style="148" customWidth="1"/>
    <col min="15111" max="15111" width="9.7109375" style="148" customWidth="1"/>
    <col min="15112" max="15112" width="10" style="148" customWidth="1"/>
    <col min="15113" max="15360" width="9.140625" style="148"/>
    <col min="15361" max="15361" width="6.140625" style="148" customWidth="1"/>
    <col min="15362" max="15362" width="6.85546875" style="148" customWidth="1"/>
    <col min="15363" max="15363" width="6.28515625" style="148" customWidth="1"/>
    <col min="15364" max="15364" width="5.7109375" style="148" customWidth="1"/>
    <col min="15365" max="15365" width="51.42578125" style="148" customWidth="1"/>
    <col min="15366" max="15366" width="11.5703125" style="148" customWidth="1"/>
    <col min="15367" max="15367" width="9.7109375" style="148" customWidth="1"/>
    <col min="15368" max="15368" width="10" style="148" customWidth="1"/>
    <col min="15369" max="15616" width="9.140625" style="148"/>
    <col min="15617" max="15617" width="6.140625" style="148" customWidth="1"/>
    <col min="15618" max="15618" width="6.85546875" style="148" customWidth="1"/>
    <col min="15619" max="15619" width="6.28515625" style="148" customWidth="1"/>
    <col min="15620" max="15620" width="5.7109375" style="148" customWidth="1"/>
    <col min="15621" max="15621" width="51.42578125" style="148" customWidth="1"/>
    <col min="15622" max="15622" width="11.5703125" style="148" customWidth="1"/>
    <col min="15623" max="15623" width="9.7109375" style="148" customWidth="1"/>
    <col min="15624" max="15624" width="10" style="148" customWidth="1"/>
    <col min="15625" max="15872" width="9.140625" style="148"/>
    <col min="15873" max="15873" width="6.140625" style="148" customWidth="1"/>
    <col min="15874" max="15874" width="6.85546875" style="148" customWidth="1"/>
    <col min="15875" max="15875" width="6.28515625" style="148" customWidth="1"/>
    <col min="15876" max="15876" width="5.7109375" style="148" customWidth="1"/>
    <col min="15877" max="15877" width="51.42578125" style="148" customWidth="1"/>
    <col min="15878" max="15878" width="11.5703125" style="148" customWidth="1"/>
    <col min="15879" max="15879" width="9.7109375" style="148" customWidth="1"/>
    <col min="15880" max="15880" width="10" style="148" customWidth="1"/>
    <col min="15881" max="16128" width="9.140625" style="148"/>
    <col min="16129" max="16129" width="6.140625" style="148" customWidth="1"/>
    <col min="16130" max="16130" width="6.85546875" style="148" customWidth="1"/>
    <col min="16131" max="16131" width="6.28515625" style="148" customWidth="1"/>
    <col min="16132" max="16132" width="5.7109375" style="148" customWidth="1"/>
    <col min="16133" max="16133" width="51.42578125" style="148" customWidth="1"/>
    <col min="16134" max="16134" width="11.5703125" style="148" customWidth="1"/>
    <col min="16135" max="16135" width="9.7109375" style="148" customWidth="1"/>
    <col min="16136" max="16136" width="10" style="148" customWidth="1"/>
    <col min="16137" max="16384" width="9.140625" style="148"/>
  </cols>
  <sheetData>
    <row r="1" spans="1:8" ht="20.25">
      <c r="A1" s="298" t="s">
        <v>733</v>
      </c>
      <c r="B1" s="298"/>
      <c r="C1" s="298"/>
      <c r="D1" s="298"/>
      <c r="E1" s="298"/>
      <c r="F1" s="298"/>
      <c r="G1" s="298"/>
      <c r="H1" s="298"/>
    </row>
    <row r="2" spans="1:8" ht="17.25">
      <c r="A2" s="299" t="s">
        <v>790</v>
      </c>
      <c r="B2" s="299"/>
      <c r="C2" s="299"/>
      <c r="D2" s="299"/>
      <c r="E2" s="299"/>
      <c r="F2" s="299"/>
      <c r="G2" s="299"/>
      <c r="H2" s="299"/>
    </row>
    <row r="3" spans="1:8" ht="15.75">
      <c r="A3" s="149" t="s">
        <v>734</v>
      </c>
      <c r="B3" s="150"/>
      <c r="C3" s="151"/>
      <c r="D3" s="151"/>
      <c r="E3" s="152"/>
      <c r="F3" s="149"/>
      <c r="G3" s="149"/>
      <c r="H3" s="149"/>
    </row>
    <row r="4" spans="1:8" ht="17.25">
      <c r="A4" s="153"/>
      <c r="B4" s="154"/>
      <c r="C4" s="155"/>
      <c r="D4" s="155"/>
      <c r="E4" s="156"/>
      <c r="F4" s="149"/>
      <c r="G4" s="206" t="s">
        <v>735</v>
      </c>
      <c r="H4" s="206"/>
    </row>
    <row r="5" spans="1:8" s="157" customFormat="1">
      <c r="A5" s="264" t="s">
        <v>320</v>
      </c>
      <c r="B5" s="300" t="s">
        <v>736</v>
      </c>
      <c r="C5" s="301" t="s">
        <v>322</v>
      </c>
      <c r="D5" s="301" t="s">
        <v>323</v>
      </c>
      <c r="E5" s="284" t="s">
        <v>737</v>
      </c>
      <c r="F5" s="264" t="s">
        <v>738</v>
      </c>
      <c r="G5" s="302" t="s">
        <v>739</v>
      </c>
      <c r="H5" s="302"/>
    </row>
    <row r="6" spans="1:8" s="158" customFormat="1" ht="28.5">
      <c r="A6" s="264"/>
      <c r="B6" s="300"/>
      <c r="C6" s="301"/>
      <c r="D6" s="301"/>
      <c r="E6" s="284"/>
      <c r="F6" s="264"/>
      <c r="G6" s="251" t="s">
        <v>740</v>
      </c>
      <c r="H6" s="251" t="s">
        <v>741</v>
      </c>
    </row>
    <row r="7" spans="1:8" s="160" customFormat="1">
      <c r="A7" s="159">
        <v>1</v>
      </c>
      <c r="B7" s="159">
        <v>2</v>
      </c>
      <c r="C7" s="159">
        <v>3</v>
      </c>
      <c r="D7" s="159">
        <v>4</v>
      </c>
      <c r="E7" s="159">
        <v>5</v>
      </c>
      <c r="F7" s="192">
        <v>6</v>
      </c>
      <c r="G7" s="192">
        <v>7</v>
      </c>
      <c r="H7" s="192">
        <v>8</v>
      </c>
    </row>
    <row r="8" spans="1:8" s="166" customFormat="1" ht="71.25">
      <c r="A8" s="165">
        <v>2000</v>
      </c>
      <c r="B8" s="161" t="s">
        <v>66</v>
      </c>
      <c r="C8" s="162" t="s">
        <v>4</v>
      </c>
      <c r="D8" s="163" t="s">
        <v>4</v>
      </c>
      <c r="E8" s="164" t="s">
        <v>761</v>
      </c>
      <c r="F8" s="214">
        <f>G8+H8</f>
        <v>513839.9</v>
      </c>
      <c r="G8" s="215">
        <f>G9+G139+G181+G237+G419+G481+G534+G608+G727+G823+G909</f>
        <v>439199.5</v>
      </c>
      <c r="H8" s="215">
        <f>H9+H139+H181+H237+H419+H481+H534+H608+H727+H823+H909</f>
        <v>74640.399999999994</v>
      </c>
    </row>
    <row r="9" spans="1:8" s="170" customFormat="1" ht="76.5">
      <c r="A9" s="167">
        <v>2100</v>
      </c>
      <c r="B9" s="54" t="s">
        <v>67</v>
      </c>
      <c r="C9" s="168">
        <v>0</v>
      </c>
      <c r="D9" s="168">
        <v>0</v>
      </c>
      <c r="E9" s="169" t="s">
        <v>742</v>
      </c>
      <c r="F9" s="212">
        <f t="shared" ref="F9:F130" si="0">G9+H9</f>
        <v>196410.4</v>
      </c>
      <c r="G9" s="213">
        <f>G11+G51+G65+G87+G95+G103+G123+G131</f>
        <v>165910.39999999999</v>
      </c>
      <c r="H9" s="213">
        <f>H11+H51+H65+H87+H95+H103+H123+H131</f>
        <v>30500</v>
      </c>
    </row>
    <row r="10" spans="1:8" ht="15.75">
      <c r="A10" s="171"/>
      <c r="B10" s="54"/>
      <c r="C10" s="168"/>
      <c r="D10" s="168"/>
      <c r="E10" s="172" t="s">
        <v>329</v>
      </c>
      <c r="F10" s="205"/>
      <c r="G10" s="208"/>
      <c r="H10" s="208"/>
    </row>
    <row r="11" spans="1:8" s="174" customFormat="1" ht="67.5">
      <c r="A11" s="171">
        <v>2110</v>
      </c>
      <c r="B11" s="54" t="s">
        <v>67</v>
      </c>
      <c r="C11" s="168">
        <v>1</v>
      </c>
      <c r="D11" s="168">
        <v>0</v>
      </c>
      <c r="E11" s="173" t="s">
        <v>330</v>
      </c>
      <c r="F11" s="205">
        <f t="shared" si="0"/>
        <v>151380</v>
      </c>
      <c r="G11" s="211">
        <f>G13+G39+G45</f>
        <v>142380</v>
      </c>
      <c r="H11" s="211">
        <f>H13+H39+H45</f>
        <v>9000</v>
      </c>
    </row>
    <row r="12" spans="1:8" s="174" customFormat="1" ht="15.75">
      <c r="A12" s="171"/>
      <c r="B12" s="54"/>
      <c r="C12" s="168"/>
      <c r="D12" s="168"/>
      <c r="E12" s="172" t="s">
        <v>234</v>
      </c>
      <c r="F12" s="205"/>
      <c r="G12" s="209"/>
      <c r="H12" s="209"/>
    </row>
    <row r="13" spans="1:8" ht="27">
      <c r="A13" s="171">
        <v>2111</v>
      </c>
      <c r="B13" s="55" t="s">
        <v>67</v>
      </c>
      <c r="C13" s="175">
        <v>1</v>
      </c>
      <c r="D13" s="175">
        <v>1</v>
      </c>
      <c r="E13" s="172" t="s">
        <v>331</v>
      </c>
      <c r="F13" s="205">
        <f t="shared" si="0"/>
        <v>151380</v>
      </c>
      <c r="G13" s="207">
        <f>SUM(G15:G38)</f>
        <v>142380</v>
      </c>
      <c r="H13" s="207">
        <f>SUM(H15:H38)</f>
        <v>9000</v>
      </c>
    </row>
    <row r="14" spans="1:8" ht="54">
      <c r="A14" s="171"/>
      <c r="B14" s="55"/>
      <c r="C14" s="175"/>
      <c r="D14" s="175"/>
      <c r="E14" s="172" t="s">
        <v>743</v>
      </c>
      <c r="F14" s="205"/>
      <c r="G14" s="208"/>
      <c r="H14" s="208"/>
    </row>
    <row r="15" spans="1:8" ht="28.5">
      <c r="A15" s="171"/>
      <c r="B15" s="55"/>
      <c r="C15" s="175"/>
      <c r="D15" s="175"/>
      <c r="E15" s="59" t="s">
        <v>517</v>
      </c>
      <c r="F15" s="205">
        <f t="shared" si="0"/>
        <v>104800</v>
      </c>
      <c r="G15" s="208">
        <v>104800</v>
      </c>
      <c r="H15" s="208"/>
    </row>
    <row r="16" spans="1:8" ht="28.5">
      <c r="A16" s="171"/>
      <c r="B16" s="55"/>
      <c r="C16" s="175"/>
      <c r="D16" s="175"/>
      <c r="E16" s="59" t="s">
        <v>518</v>
      </c>
      <c r="F16" s="205">
        <f t="shared" si="0"/>
        <v>6000</v>
      </c>
      <c r="G16" s="208">
        <v>6000</v>
      </c>
      <c r="H16" s="208"/>
    </row>
    <row r="17" spans="1:8" ht="15.75">
      <c r="A17" s="171"/>
      <c r="B17" s="55"/>
      <c r="C17" s="175"/>
      <c r="D17" s="175"/>
      <c r="E17" s="70" t="s">
        <v>523</v>
      </c>
      <c r="F17" s="205">
        <f t="shared" si="0"/>
        <v>6200</v>
      </c>
      <c r="G17" s="208">
        <v>6200</v>
      </c>
      <c r="H17" s="208"/>
    </row>
    <row r="18" spans="1:8" ht="15.75">
      <c r="A18" s="171"/>
      <c r="B18" s="55"/>
      <c r="C18" s="175"/>
      <c r="D18" s="175"/>
      <c r="E18" s="59" t="s">
        <v>524</v>
      </c>
      <c r="F18" s="205">
        <f t="shared" si="0"/>
        <v>400</v>
      </c>
      <c r="G18" s="208">
        <v>400</v>
      </c>
      <c r="H18" s="208"/>
    </row>
    <row r="19" spans="1:8" ht="15.75">
      <c r="A19" s="171"/>
      <c r="B19" s="55"/>
      <c r="C19" s="175"/>
      <c r="D19" s="175"/>
      <c r="E19" s="59" t="s">
        <v>525</v>
      </c>
      <c r="F19" s="205">
        <f t="shared" si="0"/>
        <v>2100</v>
      </c>
      <c r="G19" s="208">
        <v>2100</v>
      </c>
      <c r="H19" s="208"/>
    </row>
    <row r="20" spans="1:8" ht="15.75">
      <c r="A20" s="171"/>
      <c r="B20" s="55"/>
      <c r="C20" s="175"/>
      <c r="D20" s="175"/>
      <c r="E20" s="59" t="s">
        <v>526</v>
      </c>
      <c r="F20" s="205">
        <f t="shared" si="0"/>
        <v>500</v>
      </c>
      <c r="G20" s="208">
        <v>500</v>
      </c>
      <c r="H20" s="208"/>
    </row>
    <row r="21" spans="1:8" ht="28.5">
      <c r="A21" s="171"/>
      <c r="B21" s="55"/>
      <c r="C21" s="175"/>
      <c r="D21" s="175"/>
      <c r="E21" s="59" t="s">
        <v>527</v>
      </c>
      <c r="F21" s="205">
        <f t="shared" si="0"/>
        <v>1000</v>
      </c>
      <c r="G21" s="208">
        <v>1000</v>
      </c>
      <c r="H21" s="208"/>
    </row>
    <row r="22" spans="1:8" ht="15.75">
      <c r="A22" s="171"/>
      <c r="B22" s="55"/>
      <c r="C22" s="175"/>
      <c r="D22" s="175"/>
      <c r="E22" s="59" t="s">
        <v>529</v>
      </c>
      <c r="F22" s="205">
        <f t="shared" si="0"/>
        <v>2000</v>
      </c>
      <c r="G22" s="208">
        <v>2000</v>
      </c>
      <c r="H22" s="208"/>
    </row>
    <row r="23" spans="1:8" ht="15.75">
      <c r="A23" s="171"/>
      <c r="B23" s="55"/>
      <c r="C23" s="175"/>
      <c r="D23" s="175"/>
      <c r="E23" s="59" t="s">
        <v>533</v>
      </c>
      <c r="F23" s="205">
        <f t="shared" si="0"/>
        <v>330</v>
      </c>
      <c r="G23" s="208">
        <v>330</v>
      </c>
      <c r="H23" s="208"/>
    </row>
    <row r="24" spans="1:8" ht="15.75">
      <c r="A24" s="171"/>
      <c r="B24" s="55"/>
      <c r="C24" s="175"/>
      <c r="D24" s="175"/>
      <c r="E24" s="59" t="s">
        <v>535</v>
      </c>
      <c r="F24" s="205">
        <f t="shared" si="0"/>
        <v>100</v>
      </c>
      <c r="G24" s="208">
        <v>100</v>
      </c>
      <c r="H24" s="208"/>
    </row>
    <row r="25" spans="1:8" ht="28.5">
      <c r="A25" s="171"/>
      <c r="B25" s="55"/>
      <c r="C25" s="175"/>
      <c r="D25" s="175"/>
      <c r="E25" s="72" t="s">
        <v>792</v>
      </c>
      <c r="F25" s="205">
        <f t="shared" si="0"/>
        <v>0</v>
      </c>
      <c r="G25" s="208">
        <v>0</v>
      </c>
      <c r="H25" s="208"/>
    </row>
    <row r="26" spans="1:8" ht="15.75">
      <c r="A26" s="171"/>
      <c r="B26" s="55"/>
      <c r="C26" s="175"/>
      <c r="D26" s="175"/>
      <c r="E26" s="59" t="s">
        <v>538</v>
      </c>
      <c r="F26" s="205">
        <f t="shared" si="0"/>
        <v>2450</v>
      </c>
      <c r="G26" s="208">
        <v>2450</v>
      </c>
      <c r="H26" s="208"/>
    </row>
    <row r="27" spans="1:8" ht="28.5">
      <c r="A27" s="171"/>
      <c r="B27" s="55"/>
      <c r="C27" s="175"/>
      <c r="D27" s="175"/>
      <c r="E27" s="59" t="s">
        <v>541</v>
      </c>
      <c r="F27" s="205">
        <f t="shared" si="0"/>
        <v>3000</v>
      </c>
      <c r="G27" s="208">
        <v>3000</v>
      </c>
      <c r="H27" s="208"/>
    </row>
    <row r="28" spans="1:8" ht="28.5">
      <c r="A28" s="171"/>
      <c r="B28" s="55"/>
      <c r="C28" s="175"/>
      <c r="D28" s="175"/>
      <c r="E28" s="59" t="s">
        <v>542</v>
      </c>
      <c r="F28" s="205">
        <f t="shared" si="0"/>
        <v>2500</v>
      </c>
      <c r="G28" s="208">
        <v>2500</v>
      </c>
      <c r="H28" s="208"/>
    </row>
    <row r="29" spans="1:8" ht="28.5">
      <c r="A29" s="171"/>
      <c r="B29" s="55"/>
      <c r="C29" s="175"/>
      <c r="D29" s="175"/>
      <c r="E29" s="59" t="s">
        <v>543</v>
      </c>
      <c r="F29" s="205">
        <f t="shared" si="0"/>
        <v>1500</v>
      </c>
      <c r="G29" s="208">
        <v>1500</v>
      </c>
      <c r="H29" s="208"/>
    </row>
    <row r="30" spans="1:8" ht="15.75">
      <c r="A30" s="171"/>
      <c r="B30" s="55"/>
      <c r="C30" s="175"/>
      <c r="D30" s="175"/>
      <c r="E30" s="60" t="s">
        <v>546</v>
      </c>
      <c r="F30" s="205">
        <f t="shared" si="0"/>
        <v>6000</v>
      </c>
      <c r="G30" s="208">
        <v>6000</v>
      </c>
      <c r="H30" s="208"/>
    </row>
    <row r="31" spans="1:8" ht="28.5">
      <c r="A31" s="171"/>
      <c r="B31" s="55"/>
      <c r="C31" s="175"/>
      <c r="D31" s="175"/>
      <c r="E31" s="60" t="s">
        <v>549</v>
      </c>
      <c r="F31" s="205">
        <f t="shared" si="0"/>
        <v>2000</v>
      </c>
      <c r="G31" s="208">
        <v>2000</v>
      </c>
      <c r="H31" s="208"/>
    </row>
    <row r="32" spans="1:8" ht="15.75">
      <c r="A32" s="171"/>
      <c r="B32" s="55"/>
      <c r="C32" s="175"/>
      <c r="D32" s="175"/>
      <c r="E32" s="60" t="s">
        <v>550</v>
      </c>
      <c r="F32" s="205">
        <f t="shared" si="0"/>
        <v>1000</v>
      </c>
      <c r="G32" s="208">
        <v>1000</v>
      </c>
      <c r="H32" s="208"/>
    </row>
    <row r="33" spans="1:8" ht="15.75">
      <c r="A33" s="171"/>
      <c r="B33" s="55"/>
      <c r="C33" s="175"/>
      <c r="D33" s="175"/>
      <c r="E33" s="60" t="s">
        <v>588</v>
      </c>
      <c r="F33" s="205">
        <f t="shared" si="0"/>
        <v>500</v>
      </c>
      <c r="G33" s="208">
        <v>500</v>
      </c>
      <c r="H33" s="208"/>
    </row>
    <row r="34" spans="1:8" ht="15.75">
      <c r="A34" s="171"/>
      <c r="B34" s="55"/>
      <c r="C34" s="175"/>
      <c r="D34" s="175"/>
      <c r="E34" s="60" t="s">
        <v>793</v>
      </c>
      <c r="F34" s="205">
        <f>G34+H34</f>
        <v>8820</v>
      </c>
      <c r="G34" s="208"/>
      <c r="H34" s="208">
        <v>8820</v>
      </c>
    </row>
    <row r="35" spans="1:8" ht="15.75">
      <c r="A35" s="171"/>
      <c r="B35" s="55"/>
      <c r="C35" s="175"/>
      <c r="D35" s="175"/>
      <c r="E35" s="60"/>
      <c r="F35" s="205"/>
      <c r="G35" s="208"/>
      <c r="H35" s="208"/>
    </row>
    <row r="36" spans="1:8" ht="15.75">
      <c r="A36" s="171"/>
      <c r="B36" s="55"/>
      <c r="C36" s="175"/>
      <c r="D36" s="175"/>
      <c r="E36" s="60" t="s">
        <v>794</v>
      </c>
      <c r="F36" s="205">
        <f t="shared" si="0"/>
        <v>180</v>
      </c>
      <c r="G36" s="208"/>
      <c r="H36" s="208">
        <v>180</v>
      </c>
    </row>
    <row r="37" spans="1:8" ht="15.75">
      <c r="A37" s="171"/>
      <c r="B37" s="55"/>
      <c r="C37" s="175"/>
      <c r="D37" s="175"/>
      <c r="E37" s="59"/>
      <c r="F37" s="205">
        <f t="shared" si="0"/>
        <v>0</v>
      </c>
      <c r="G37" s="208"/>
      <c r="H37" s="208"/>
    </row>
    <row r="38" spans="1:8" ht="15.75">
      <c r="A38" s="171"/>
      <c r="B38" s="55"/>
      <c r="C38" s="175"/>
      <c r="D38" s="175"/>
      <c r="E38" s="172" t="s">
        <v>744</v>
      </c>
      <c r="F38" s="205">
        <f t="shared" si="0"/>
        <v>0</v>
      </c>
      <c r="G38" s="208"/>
      <c r="H38" s="208"/>
    </row>
    <row r="39" spans="1:8" ht="27">
      <c r="A39" s="171">
        <v>2112</v>
      </c>
      <c r="B39" s="55" t="s">
        <v>67</v>
      </c>
      <c r="C39" s="175">
        <v>1</v>
      </c>
      <c r="D39" s="175">
        <v>2</v>
      </c>
      <c r="E39" s="172" t="s">
        <v>332</v>
      </c>
      <c r="F39" s="205">
        <f t="shared" si="0"/>
        <v>0</v>
      </c>
      <c r="G39" s="207">
        <f>SUM(G41:G44)</f>
        <v>0</v>
      </c>
      <c r="H39" s="207">
        <f>SUM(H41:H44)</f>
        <v>0</v>
      </c>
    </row>
    <row r="40" spans="1:8" ht="54">
      <c r="A40" s="171"/>
      <c r="B40" s="55"/>
      <c r="C40" s="175"/>
      <c r="D40" s="175"/>
      <c r="E40" s="172" t="s">
        <v>743</v>
      </c>
      <c r="F40" s="205"/>
      <c r="G40" s="208"/>
      <c r="H40" s="208"/>
    </row>
    <row r="41" spans="1:8" ht="15.75">
      <c r="A41" s="171"/>
      <c r="B41" s="55"/>
      <c r="C41" s="175"/>
      <c r="D41" s="175"/>
      <c r="E41" s="172" t="s">
        <v>744</v>
      </c>
      <c r="F41" s="205">
        <f t="shared" si="0"/>
        <v>0</v>
      </c>
      <c r="G41" s="208"/>
      <c r="H41" s="208"/>
    </row>
    <row r="42" spans="1:8" ht="15.75">
      <c r="A42" s="171"/>
      <c r="B42" s="55"/>
      <c r="C42" s="175"/>
      <c r="D42" s="175"/>
      <c r="E42" s="172"/>
      <c r="F42" s="205">
        <f t="shared" si="0"/>
        <v>0</v>
      </c>
      <c r="G42" s="208"/>
      <c r="H42" s="208"/>
    </row>
    <row r="43" spans="1:8" ht="15.75">
      <c r="A43" s="171"/>
      <c r="B43" s="55"/>
      <c r="C43" s="175"/>
      <c r="D43" s="175"/>
      <c r="E43" s="172"/>
      <c r="F43" s="205">
        <f t="shared" si="0"/>
        <v>0</v>
      </c>
      <c r="G43" s="208"/>
      <c r="H43" s="208"/>
    </row>
    <row r="44" spans="1:8" ht="15.75">
      <c r="A44" s="171"/>
      <c r="B44" s="55"/>
      <c r="C44" s="175"/>
      <c r="D44" s="175"/>
      <c r="E44" s="172" t="s">
        <v>744</v>
      </c>
      <c r="F44" s="205">
        <f t="shared" si="0"/>
        <v>0</v>
      </c>
      <c r="G44" s="208"/>
      <c r="H44" s="208"/>
    </row>
    <row r="45" spans="1:8">
      <c r="A45" s="171">
        <v>2113</v>
      </c>
      <c r="B45" s="55" t="s">
        <v>67</v>
      </c>
      <c r="C45" s="175">
        <v>1</v>
      </c>
      <c r="D45" s="175">
        <v>3</v>
      </c>
      <c r="E45" s="172" t="s">
        <v>333</v>
      </c>
      <c r="F45" s="205">
        <f t="shared" si="0"/>
        <v>0</v>
      </c>
      <c r="G45" s="207">
        <f>SUM(G47:G50)</f>
        <v>0</v>
      </c>
      <c r="H45" s="207">
        <f>SUM(H47:H50)</f>
        <v>0</v>
      </c>
    </row>
    <row r="46" spans="1:8" ht="54">
      <c r="A46" s="171"/>
      <c r="B46" s="55"/>
      <c r="C46" s="175"/>
      <c r="D46" s="175"/>
      <c r="E46" s="172" t="s">
        <v>743</v>
      </c>
      <c r="F46" s="205"/>
      <c r="G46" s="208"/>
      <c r="H46" s="208"/>
    </row>
    <row r="47" spans="1:8" ht="15.75">
      <c r="A47" s="171"/>
      <c r="B47" s="55"/>
      <c r="C47" s="175"/>
      <c r="D47" s="175"/>
      <c r="E47" s="172" t="s">
        <v>744</v>
      </c>
      <c r="F47" s="205">
        <f t="shared" si="0"/>
        <v>0</v>
      </c>
      <c r="G47" s="208"/>
      <c r="H47" s="208"/>
    </row>
    <row r="48" spans="1:8" ht="15.75">
      <c r="A48" s="171"/>
      <c r="B48" s="55"/>
      <c r="C48" s="175"/>
      <c r="D48" s="175"/>
      <c r="E48" s="172"/>
      <c r="F48" s="205">
        <f t="shared" si="0"/>
        <v>0</v>
      </c>
      <c r="G48" s="208"/>
      <c r="H48" s="208"/>
    </row>
    <row r="49" spans="1:8" ht="15.75">
      <c r="A49" s="171"/>
      <c r="B49" s="55"/>
      <c r="C49" s="175"/>
      <c r="D49" s="175"/>
      <c r="E49" s="172"/>
      <c r="F49" s="205">
        <f t="shared" si="0"/>
        <v>0</v>
      </c>
      <c r="G49" s="208"/>
      <c r="H49" s="208"/>
    </row>
    <row r="50" spans="1:8" ht="15.75">
      <c r="A50" s="171"/>
      <c r="B50" s="55"/>
      <c r="C50" s="175"/>
      <c r="D50" s="175"/>
      <c r="E50" s="172" t="s">
        <v>744</v>
      </c>
      <c r="F50" s="205">
        <f t="shared" si="0"/>
        <v>0</v>
      </c>
      <c r="G50" s="208"/>
      <c r="H50" s="208"/>
    </row>
    <row r="51" spans="1:8">
      <c r="A51" s="171">
        <v>2120</v>
      </c>
      <c r="B51" s="54" t="s">
        <v>67</v>
      </c>
      <c r="C51" s="168">
        <v>2</v>
      </c>
      <c r="D51" s="168">
        <v>0</v>
      </c>
      <c r="E51" s="173" t="s">
        <v>334</v>
      </c>
      <c r="F51" s="205">
        <f t="shared" si="0"/>
        <v>0</v>
      </c>
      <c r="G51" s="207">
        <f>G53+G59</f>
        <v>0</v>
      </c>
      <c r="H51" s="207">
        <f>H53+H59</f>
        <v>0</v>
      </c>
    </row>
    <row r="52" spans="1:8" s="174" customFormat="1" ht="15.75">
      <c r="A52" s="171"/>
      <c r="B52" s="54"/>
      <c r="C52" s="168"/>
      <c r="D52" s="168"/>
      <c r="E52" s="172" t="s">
        <v>234</v>
      </c>
      <c r="F52" s="205"/>
      <c r="G52" s="209"/>
      <c r="H52" s="209"/>
    </row>
    <row r="53" spans="1:8">
      <c r="A53" s="171">
        <v>2121</v>
      </c>
      <c r="B53" s="55" t="s">
        <v>67</v>
      </c>
      <c r="C53" s="175">
        <v>2</v>
      </c>
      <c r="D53" s="175">
        <v>1</v>
      </c>
      <c r="E53" s="176" t="s">
        <v>335</v>
      </c>
      <c r="F53" s="205">
        <f t="shared" si="0"/>
        <v>0</v>
      </c>
      <c r="G53" s="207">
        <f>SUM(G55:G58)</f>
        <v>0</v>
      </c>
      <c r="H53" s="207">
        <f>SUM(H55:H58)</f>
        <v>0</v>
      </c>
    </row>
    <row r="54" spans="1:8" ht="54">
      <c r="A54" s="171"/>
      <c r="B54" s="55"/>
      <c r="C54" s="175"/>
      <c r="D54" s="175"/>
      <c r="E54" s="172" t="s">
        <v>743</v>
      </c>
      <c r="F54" s="205"/>
      <c r="G54" s="208"/>
      <c r="H54" s="208"/>
    </row>
    <row r="55" spans="1:8" ht="15.75">
      <c r="A55" s="171"/>
      <c r="B55" s="55"/>
      <c r="C55" s="175"/>
      <c r="D55" s="175"/>
      <c r="E55" s="172" t="s">
        <v>744</v>
      </c>
      <c r="F55" s="205">
        <f t="shared" si="0"/>
        <v>0</v>
      </c>
      <c r="G55" s="208"/>
      <c r="H55" s="208"/>
    </row>
    <row r="56" spans="1:8" ht="15.75">
      <c r="A56" s="171"/>
      <c r="B56" s="55"/>
      <c r="C56" s="175"/>
      <c r="D56" s="175"/>
      <c r="E56" s="172"/>
      <c r="F56" s="205">
        <f t="shared" si="0"/>
        <v>0</v>
      </c>
      <c r="G56" s="208"/>
      <c r="H56" s="208"/>
    </row>
    <row r="57" spans="1:8" ht="15.75">
      <c r="A57" s="171"/>
      <c r="B57" s="55"/>
      <c r="C57" s="175"/>
      <c r="D57" s="175"/>
      <c r="E57" s="172"/>
      <c r="F57" s="205">
        <f t="shared" si="0"/>
        <v>0</v>
      </c>
      <c r="G57" s="208"/>
      <c r="H57" s="208"/>
    </row>
    <row r="58" spans="1:8" ht="15.75">
      <c r="A58" s="171"/>
      <c r="B58" s="55"/>
      <c r="C58" s="175"/>
      <c r="D58" s="175"/>
      <c r="E58" s="172" t="s">
        <v>744</v>
      </c>
      <c r="F58" s="205">
        <f t="shared" si="0"/>
        <v>0</v>
      </c>
      <c r="G58" s="208"/>
      <c r="H58" s="208"/>
    </row>
    <row r="59" spans="1:8" ht="40.5">
      <c r="A59" s="171">
        <v>2122</v>
      </c>
      <c r="B59" s="55" t="s">
        <v>67</v>
      </c>
      <c r="C59" s="175">
        <v>2</v>
      </c>
      <c r="D59" s="175">
        <v>2</v>
      </c>
      <c r="E59" s="172" t="s">
        <v>336</v>
      </c>
      <c r="F59" s="205">
        <f t="shared" si="0"/>
        <v>0</v>
      </c>
      <c r="G59" s="207">
        <f>SUM(G61:G64)</f>
        <v>0</v>
      </c>
      <c r="H59" s="207">
        <f>SUM(H61:H64)</f>
        <v>0</v>
      </c>
    </row>
    <row r="60" spans="1:8" ht="54">
      <c r="A60" s="171"/>
      <c r="B60" s="55"/>
      <c r="C60" s="175"/>
      <c r="D60" s="175"/>
      <c r="E60" s="172" t="s">
        <v>743</v>
      </c>
      <c r="F60" s="205"/>
      <c r="G60" s="208"/>
      <c r="H60" s="208"/>
    </row>
    <row r="61" spans="1:8" ht="15.75">
      <c r="A61" s="171"/>
      <c r="B61" s="55"/>
      <c r="C61" s="175"/>
      <c r="D61" s="175"/>
      <c r="E61" s="172" t="s">
        <v>744</v>
      </c>
      <c r="F61" s="205">
        <f t="shared" si="0"/>
        <v>0</v>
      </c>
      <c r="G61" s="208"/>
      <c r="H61" s="208"/>
    </row>
    <row r="62" spans="1:8" ht="15.75">
      <c r="A62" s="171"/>
      <c r="B62" s="55"/>
      <c r="C62" s="175"/>
      <c r="D62" s="175"/>
      <c r="E62" s="172"/>
      <c r="F62" s="205">
        <f t="shared" si="0"/>
        <v>0</v>
      </c>
      <c r="G62" s="208"/>
      <c r="H62" s="208"/>
    </row>
    <row r="63" spans="1:8" ht="15.75">
      <c r="A63" s="171"/>
      <c r="B63" s="55"/>
      <c r="C63" s="175"/>
      <c r="D63" s="175"/>
      <c r="E63" s="172"/>
      <c r="F63" s="205">
        <f t="shared" si="0"/>
        <v>0</v>
      </c>
      <c r="G63" s="208"/>
      <c r="H63" s="208"/>
    </row>
    <row r="64" spans="1:8" ht="15.75">
      <c r="A64" s="171"/>
      <c r="B64" s="55"/>
      <c r="C64" s="175"/>
      <c r="D64" s="175"/>
      <c r="E64" s="172" t="s">
        <v>744</v>
      </c>
      <c r="F64" s="205">
        <f t="shared" si="0"/>
        <v>0</v>
      </c>
      <c r="G64" s="208"/>
      <c r="H64" s="208"/>
    </row>
    <row r="65" spans="1:8">
      <c r="A65" s="171">
        <v>2130</v>
      </c>
      <c r="B65" s="54" t="s">
        <v>67</v>
      </c>
      <c r="C65" s="168">
        <v>3</v>
      </c>
      <c r="D65" s="168">
        <v>0</v>
      </c>
      <c r="E65" s="173" t="s">
        <v>337</v>
      </c>
      <c r="F65" s="205">
        <f t="shared" si="0"/>
        <v>6040.4</v>
      </c>
      <c r="G65" s="207">
        <f>G67+G71+G77</f>
        <v>6040.4</v>
      </c>
      <c r="H65" s="207">
        <f>H67+H71+H77</f>
        <v>0</v>
      </c>
    </row>
    <row r="66" spans="1:8" s="174" customFormat="1" ht="15.75">
      <c r="A66" s="171"/>
      <c r="B66" s="54"/>
      <c r="C66" s="168"/>
      <c r="D66" s="168"/>
      <c r="E66" s="172" t="s">
        <v>234</v>
      </c>
      <c r="F66" s="205">
        <f t="shared" si="0"/>
        <v>0</v>
      </c>
      <c r="G66" s="209"/>
      <c r="H66" s="209"/>
    </row>
    <row r="67" spans="1:8" ht="27">
      <c r="A67" s="171">
        <v>2131</v>
      </c>
      <c r="B67" s="55" t="s">
        <v>67</v>
      </c>
      <c r="C67" s="175">
        <v>3</v>
      </c>
      <c r="D67" s="175">
        <v>1</v>
      </c>
      <c r="E67" s="172" t="s">
        <v>338</v>
      </c>
      <c r="F67" s="205">
        <f t="shared" si="0"/>
        <v>0</v>
      </c>
      <c r="G67" s="207">
        <f>SUM(G69:G72)</f>
        <v>0</v>
      </c>
      <c r="H67" s="207">
        <f>SUM(H69:H72)</f>
        <v>0</v>
      </c>
    </row>
    <row r="68" spans="1:8" ht="54">
      <c r="A68" s="171"/>
      <c r="B68" s="55"/>
      <c r="C68" s="175"/>
      <c r="D68" s="175"/>
      <c r="E68" s="172" t="s">
        <v>743</v>
      </c>
      <c r="F68" s="205"/>
      <c r="G68" s="208"/>
      <c r="H68" s="208"/>
    </row>
    <row r="69" spans="1:8" ht="15.75">
      <c r="A69" s="171"/>
      <c r="B69" s="55"/>
      <c r="C69" s="175"/>
      <c r="D69" s="175"/>
      <c r="E69" s="172" t="s">
        <v>744</v>
      </c>
      <c r="F69" s="205">
        <f t="shared" si="0"/>
        <v>0</v>
      </c>
      <c r="G69" s="208"/>
      <c r="H69" s="208"/>
    </row>
    <row r="70" spans="1:8" ht="15.75">
      <c r="A70" s="171"/>
      <c r="B70" s="55"/>
      <c r="C70" s="175"/>
      <c r="D70" s="175"/>
      <c r="E70" s="172" t="s">
        <v>744</v>
      </c>
      <c r="F70" s="205">
        <f t="shared" si="0"/>
        <v>0</v>
      </c>
      <c r="G70" s="208"/>
      <c r="H70" s="208"/>
    </row>
    <row r="71" spans="1:8" ht="27">
      <c r="A71" s="171">
        <v>2132</v>
      </c>
      <c r="B71" s="55" t="s">
        <v>67</v>
      </c>
      <c r="C71" s="175">
        <v>3</v>
      </c>
      <c r="D71" s="175">
        <v>2</v>
      </c>
      <c r="E71" s="172" t="s">
        <v>339</v>
      </c>
      <c r="F71" s="205">
        <f t="shared" si="0"/>
        <v>0</v>
      </c>
      <c r="G71" s="207">
        <f>SUM(G73:G76)</f>
        <v>0</v>
      </c>
      <c r="H71" s="207">
        <f>SUM(H73:H76)</f>
        <v>0</v>
      </c>
    </row>
    <row r="72" spans="1:8" ht="54">
      <c r="A72" s="171"/>
      <c r="B72" s="55"/>
      <c r="C72" s="175"/>
      <c r="D72" s="175"/>
      <c r="E72" s="172" t="s">
        <v>743</v>
      </c>
      <c r="F72" s="205">
        <f t="shared" si="0"/>
        <v>0</v>
      </c>
      <c r="G72" s="208"/>
      <c r="H72" s="208"/>
    </row>
    <row r="73" spans="1:8" ht="15.75">
      <c r="A73" s="171"/>
      <c r="B73" s="55"/>
      <c r="C73" s="175"/>
      <c r="D73" s="175"/>
      <c r="E73" s="172" t="s">
        <v>744</v>
      </c>
      <c r="F73" s="205">
        <f t="shared" si="0"/>
        <v>0</v>
      </c>
      <c r="G73" s="208"/>
      <c r="H73" s="208"/>
    </row>
    <row r="74" spans="1:8" ht="15.75">
      <c r="A74" s="171"/>
      <c r="B74" s="55"/>
      <c r="C74" s="175"/>
      <c r="D74" s="175"/>
      <c r="E74" s="172"/>
      <c r="F74" s="205">
        <f t="shared" si="0"/>
        <v>0</v>
      </c>
      <c r="G74" s="208"/>
      <c r="H74" s="208"/>
    </row>
    <row r="75" spans="1:8" ht="15.75">
      <c r="A75" s="171"/>
      <c r="B75" s="55"/>
      <c r="C75" s="175"/>
      <c r="D75" s="175"/>
      <c r="E75" s="172"/>
      <c r="F75" s="205">
        <f t="shared" si="0"/>
        <v>0</v>
      </c>
      <c r="G75" s="208"/>
      <c r="H75" s="208"/>
    </row>
    <row r="76" spans="1:8" ht="15.75">
      <c r="A76" s="171"/>
      <c r="B76" s="55"/>
      <c r="C76" s="175"/>
      <c r="D76" s="175"/>
      <c r="E76" s="172" t="s">
        <v>744</v>
      </c>
      <c r="F76" s="205">
        <f t="shared" si="0"/>
        <v>0</v>
      </c>
      <c r="G76" s="208"/>
      <c r="H76" s="208"/>
    </row>
    <row r="77" spans="1:8">
      <c r="A77" s="171">
        <v>2133</v>
      </c>
      <c r="B77" s="55" t="s">
        <v>67</v>
      </c>
      <c r="C77" s="175">
        <v>3</v>
      </c>
      <c r="D77" s="175">
        <v>3</v>
      </c>
      <c r="E77" s="172" t="s">
        <v>340</v>
      </c>
      <c r="F77" s="205">
        <f t="shared" si="0"/>
        <v>6040.4</v>
      </c>
      <c r="G77" s="207">
        <f>SUM(G79:G86)</f>
        <v>6040.4</v>
      </c>
      <c r="H77" s="207">
        <f>SUM(H79:H86)</f>
        <v>0</v>
      </c>
    </row>
    <row r="78" spans="1:8" ht="54">
      <c r="A78" s="171"/>
      <c r="B78" s="55"/>
      <c r="C78" s="175"/>
      <c r="D78" s="175"/>
      <c r="E78" s="172" t="s">
        <v>743</v>
      </c>
      <c r="F78" s="205"/>
      <c r="G78" s="208"/>
      <c r="H78" s="208"/>
    </row>
    <row r="79" spans="1:8" ht="28.5">
      <c r="A79" s="171"/>
      <c r="B79" s="55"/>
      <c r="C79" s="175"/>
      <c r="D79" s="175"/>
      <c r="E79" s="59" t="s">
        <v>517</v>
      </c>
      <c r="F79" s="205">
        <f t="shared" si="0"/>
        <v>4750</v>
      </c>
      <c r="G79" s="208">
        <v>4750</v>
      </c>
      <c r="H79" s="208"/>
    </row>
    <row r="80" spans="1:8" ht="28.5">
      <c r="A80" s="171"/>
      <c r="B80" s="55"/>
      <c r="C80" s="175"/>
      <c r="D80" s="175"/>
      <c r="E80" s="59" t="s">
        <v>518</v>
      </c>
      <c r="F80" s="205"/>
      <c r="G80" s="208">
        <v>240</v>
      </c>
      <c r="H80" s="208"/>
    </row>
    <row r="81" spans="1:8" ht="15.75">
      <c r="A81" s="171"/>
      <c r="B81" s="55"/>
      <c r="C81" s="175"/>
      <c r="D81" s="175"/>
      <c r="E81" s="70" t="s">
        <v>523</v>
      </c>
      <c r="F81" s="205"/>
      <c r="G81" s="208">
        <v>150</v>
      </c>
      <c r="H81" s="208"/>
    </row>
    <row r="82" spans="1:8" ht="15.75">
      <c r="A82" s="171"/>
      <c r="B82" s="55"/>
      <c r="C82" s="175"/>
      <c r="D82" s="175"/>
      <c r="E82" s="59" t="s">
        <v>525</v>
      </c>
      <c r="F82" s="205"/>
      <c r="G82" s="208">
        <v>60</v>
      </c>
      <c r="H82" s="208"/>
    </row>
    <row r="83" spans="1:8" ht="15.75">
      <c r="A83" s="171"/>
      <c r="B83" s="55"/>
      <c r="C83" s="175"/>
      <c r="D83" s="175"/>
      <c r="E83" s="59" t="s">
        <v>529</v>
      </c>
      <c r="F83" s="205"/>
      <c r="G83" s="208">
        <v>80</v>
      </c>
      <c r="H83" s="208"/>
    </row>
    <row r="84" spans="1:8" ht="15.75">
      <c r="A84" s="171"/>
      <c r="B84" s="55"/>
      <c r="C84" s="175"/>
      <c r="D84" s="175"/>
      <c r="E84" s="59" t="s">
        <v>795</v>
      </c>
      <c r="F84" s="205">
        <f t="shared" si="0"/>
        <v>58</v>
      </c>
      <c r="G84" s="208">
        <v>58</v>
      </c>
      <c r="H84" s="208"/>
    </row>
    <row r="85" spans="1:8" ht="15.75">
      <c r="A85" s="171"/>
      <c r="B85" s="55"/>
      <c r="C85" s="175"/>
      <c r="D85" s="175"/>
      <c r="E85" s="59" t="s">
        <v>533</v>
      </c>
      <c r="F85" s="205">
        <f t="shared" si="0"/>
        <v>682.4</v>
      </c>
      <c r="G85" s="208">
        <v>682.4</v>
      </c>
      <c r="H85" s="208"/>
    </row>
    <row r="86" spans="1:8" ht="28.5">
      <c r="A86" s="171"/>
      <c r="B86" s="55"/>
      <c r="C86" s="175"/>
      <c r="D86" s="175"/>
      <c r="E86" s="59" t="s">
        <v>796</v>
      </c>
      <c r="F86" s="205">
        <f t="shared" si="0"/>
        <v>20</v>
      </c>
      <c r="G86" s="208">
        <v>20</v>
      </c>
      <c r="H86" s="208"/>
    </row>
    <row r="87" spans="1:8" ht="27">
      <c r="A87" s="171">
        <v>2140</v>
      </c>
      <c r="B87" s="54" t="s">
        <v>67</v>
      </c>
      <c r="C87" s="168">
        <v>4</v>
      </c>
      <c r="D87" s="168">
        <v>0</v>
      </c>
      <c r="E87" s="173" t="s">
        <v>341</v>
      </c>
      <c r="F87" s="205">
        <f t="shared" si="0"/>
        <v>0</v>
      </c>
      <c r="G87" s="207">
        <f>G89</f>
        <v>0</v>
      </c>
      <c r="H87" s="207">
        <f>H89</f>
        <v>0</v>
      </c>
    </row>
    <row r="88" spans="1:8" s="174" customFormat="1" ht="15.75">
      <c r="A88" s="171"/>
      <c r="B88" s="54"/>
      <c r="C88" s="168"/>
      <c r="D88" s="168"/>
      <c r="E88" s="172" t="s">
        <v>234</v>
      </c>
      <c r="F88" s="205"/>
      <c r="G88" s="209"/>
      <c r="H88" s="209"/>
    </row>
    <row r="89" spans="1:8" ht="27">
      <c r="A89" s="171">
        <v>2141</v>
      </c>
      <c r="B89" s="55" t="s">
        <v>67</v>
      </c>
      <c r="C89" s="175">
        <v>4</v>
      </c>
      <c r="D89" s="175">
        <v>1</v>
      </c>
      <c r="E89" s="172" t="s">
        <v>342</v>
      </c>
      <c r="F89" s="205">
        <f t="shared" si="0"/>
        <v>0</v>
      </c>
      <c r="G89" s="207">
        <f>SUM(G91:G94)</f>
        <v>0</v>
      </c>
      <c r="H89" s="207">
        <f>SUM(H91:H94)</f>
        <v>0</v>
      </c>
    </row>
    <row r="90" spans="1:8" ht="54">
      <c r="A90" s="171"/>
      <c r="B90" s="55"/>
      <c r="C90" s="175"/>
      <c r="D90" s="175"/>
      <c r="E90" s="172" t="s">
        <v>743</v>
      </c>
      <c r="F90" s="205">
        <f t="shared" si="0"/>
        <v>0</v>
      </c>
      <c r="G90" s="208"/>
      <c r="H90" s="208"/>
    </row>
    <row r="91" spans="1:8" ht="15.75">
      <c r="A91" s="171"/>
      <c r="B91" s="55"/>
      <c r="C91" s="175"/>
      <c r="D91" s="175"/>
      <c r="E91" s="172" t="s">
        <v>744</v>
      </c>
      <c r="F91" s="205">
        <f t="shared" si="0"/>
        <v>0</v>
      </c>
      <c r="G91" s="208"/>
      <c r="H91" s="208"/>
    </row>
    <row r="92" spans="1:8" ht="15.75">
      <c r="A92" s="171"/>
      <c r="B92" s="55"/>
      <c r="C92" s="175"/>
      <c r="D92" s="175"/>
      <c r="E92" s="172"/>
      <c r="F92" s="205">
        <f t="shared" si="0"/>
        <v>0</v>
      </c>
      <c r="G92" s="208"/>
      <c r="H92" s="208"/>
    </row>
    <row r="93" spans="1:8" ht="15.75">
      <c r="A93" s="171"/>
      <c r="B93" s="55"/>
      <c r="C93" s="175"/>
      <c r="D93" s="175"/>
      <c r="E93" s="172"/>
      <c r="F93" s="205">
        <f t="shared" si="0"/>
        <v>0</v>
      </c>
      <c r="G93" s="208"/>
      <c r="H93" s="208"/>
    </row>
    <row r="94" spans="1:8" ht="15.75">
      <c r="A94" s="171"/>
      <c r="B94" s="55"/>
      <c r="C94" s="175"/>
      <c r="D94" s="175"/>
      <c r="E94" s="172" t="s">
        <v>744</v>
      </c>
      <c r="F94" s="205">
        <f t="shared" si="0"/>
        <v>0</v>
      </c>
      <c r="G94" s="208"/>
      <c r="H94" s="208"/>
    </row>
    <row r="95" spans="1:8" ht="40.5">
      <c r="A95" s="171">
        <v>2150</v>
      </c>
      <c r="B95" s="54" t="s">
        <v>67</v>
      </c>
      <c r="C95" s="168">
        <v>5</v>
      </c>
      <c r="D95" s="168">
        <v>0</v>
      </c>
      <c r="E95" s="173" t="s">
        <v>343</v>
      </c>
      <c r="F95" s="205">
        <f t="shared" si="0"/>
        <v>0</v>
      </c>
      <c r="G95" s="207">
        <f>G97</f>
        <v>0</v>
      </c>
      <c r="H95" s="207">
        <f>H97</f>
        <v>0</v>
      </c>
    </row>
    <row r="96" spans="1:8" s="174" customFormat="1" ht="15.75">
      <c r="A96" s="171"/>
      <c r="B96" s="54"/>
      <c r="C96" s="168"/>
      <c r="D96" s="168"/>
      <c r="E96" s="172" t="s">
        <v>234</v>
      </c>
      <c r="F96" s="205">
        <f t="shared" si="0"/>
        <v>0</v>
      </c>
      <c r="G96" s="209"/>
      <c r="H96" s="209"/>
    </row>
    <row r="97" spans="1:8" ht="40.5">
      <c r="A97" s="171">
        <v>2151</v>
      </c>
      <c r="B97" s="55" t="s">
        <v>67</v>
      </c>
      <c r="C97" s="175">
        <v>5</v>
      </c>
      <c r="D97" s="175">
        <v>1</v>
      </c>
      <c r="E97" s="172" t="s">
        <v>344</v>
      </c>
      <c r="F97" s="205">
        <f t="shared" si="0"/>
        <v>0</v>
      </c>
      <c r="G97" s="207">
        <f>SUM(G99:G102)</f>
        <v>0</v>
      </c>
      <c r="H97" s="207">
        <f>SUM(H99:H102)</f>
        <v>0</v>
      </c>
    </row>
    <row r="98" spans="1:8" ht="54">
      <c r="A98" s="171"/>
      <c r="B98" s="55"/>
      <c r="C98" s="175"/>
      <c r="D98" s="175"/>
      <c r="E98" s="172" t="s">
        <v>743</v>
      </c>
      <c r="F98" s="205">
        <f t="shared" si="0"/>
        <v>0</v>
      </c>
      <c r="G98" s="208"/>
      <c r="H98" s="208"/>
    </row>
    <row r="99" spans="1:8" ht="15.75">
      <c r="A99" s="171"/>
      <c r="B99" s="55"/>
      <c r="C99" s="175"/>
      <c r="D99" s="175"/>
      <c r="E99" s="172" t="s">
        <v>744</v>
      </c>
      <c r="F99" s="205">
        <f t="shared" si="0"/>
        <v>0</v>
      </c>
      <c r="G99" s="208"/>
      <c r="H99" s="208"/>
    </row>
    <row r="100" spans="1:8" ht="15.75">
      <c r="A100" s="171"/>
      <c r="B100" s="55"/>
      <c r="C100" s="175"/>
      <c r="D100" s="175"/>
      <c r="E100" s="172"/>
      <c r="F100" s="205">
        <f t="shared" si="0"/>
        <v>0</v>
      </c>
      <c r="G100" s="208"/>
      <c r="H100" s="208"/>
    </row>
    <row r="101" spans="1:8" ht="15.75">
      <c r="A101" s="171"/>
      <c r="B101" s="55"/>
      <c r="C101" s="175"/>
      <c r="D101" s="175"/>
      <c r="E101" s="172"/>
      <c r="F101" s="205">
        <f t="shared" si="0"/>
        <v>0</v>
      </c>
      <c r="G101" s="208"/>
      <c r="H101" s="208"/>
    </row>
    <row r="102" spans="1:8" ht="15.75">
      <c r="A102" s="171"/>
      <c r="B102" s="55"/>
      <c r="C102" s="175"/>
      <c r="D102" s="175"/>
      <c r="E102" s="172" t="s">
        <v>744</v>
      </c>
      <c r="F102" s="205">
        <f t="shared" si="0"/>
        <v>0</v>
      </c>
      <c r="G102" s="208"/>
      <c r="H102" s="208"/>
    </row>
    <row r="103" spans="1:8" ht="40.5">
      <c r="A103" s="171">
        <v>2160</v>
      </c>
      <c r="B103" s="54" t="s">
        <v>67</v>
      </c>
      <c r="C103" s="168">
        <v>6</v>
      </c>
      <c r="D103" s="168">
        <v>0</v>
      </c>
      <c r="E103" s="173" t="s">
        <v>346</v>
      </c>
      <c r="F103" s="205">
        <f t="shared" si="0"/>
        <v>38990</v>
      </c>
      <c r="G103" s="207">
        <f>G105</f>
        <v>17490</v>
      </c>
      <c r="H103" s="207">
        <f>H105</f>
        <v>21500</v>
      </c>
    </row>
    <row r="104" spans="1:8" s="174" customFormat="1" ht="15.75">
      <c r="A104" s="171"/>
      <c r="B104" s="54"/>
      <c r="C104" s="168"/>
      <c r="D104" s="168"/>
      <c r="E104" s="172" t="s">
        <v>234</v>
      </c>
      <c r="F104" s="205">
        <f t="shared" si="0"/>
        <v>0</v>
      </c>
      <c r="G104" s="209"/>
      <c r="H104" s="209"/>
    </row>
    <row r="105" spans="1:8" ht="40.5">
      <c r="A105" s="171">
        <v>2161</v>
      </c>
      <c r="B105" s="55" t="s">
        <v>67</v>
      </c>
      <c r="C105" s="175">
        <v>6</v>
      </c>
      <c r="D105" s="175">
        <v>1</v>
      </c>
      <c r="E105" s="172" t="s">
        <v>347</v>
      </c>
      <c r="F105" s="205">
        <f t="shared" si="0"/>
        <v>38990</v>
      </c>
      <c r="G105" s="207">
        <f>SUM(G107:G122)</f>
        <v>17490</v>
      </c>
      <c r="H105" s="207">
        <f>SUM(H107:H122)</f>
        <v>21500</v>
      </c>
    </row>
    <row r="106" spans="1:8" ht="54">
      <c r="A106" s="171"/>
      <c r="B106" s="55"/>
      <c r="C106" s="175"/>
      <c r="D106" s="175"/>
      <c r="E106" s="172" t="s">
        <v>743</v>
      </c>
      <c r="F106" s="205">
        <f t="shared" si="0"/>
        <v>0</v>
      </c>
      <c r="G106" s="208"/>
      <c r="H106" s="208"/>
    </row>
    <row r="107" spans="1:8" ht="15.75">
      <c r="A107" s="171"/>
      <c r="B107" s="55"/>
      <c r="C107" s="175"/>
      <c r="D107" s="175"/>
      <c r="E107" s="59" t="s">
        <v>526</v>
      </c>
      <c r="F107" s="205">
        <f t="shared" si="0"/>
        <v>500</v>
      </c>
      <c r="G107" s="208">
        <v>500</v>
      </c>
      <c r="H107" s="208"/>
    </row>
    <row r="108" spans="1:8" ht="15.75">
      <c r="A108" s="171"/>
      <c r="B108" s="55"/>
      <c r="C108" s="175"/>
      <c r="D108" s="175"/>
      <c r="E108" s="59" t="s">
        <v>533</v>
      </c>
      <c r="F108" s="205">
        <f t="shared" si="0"/>
        <v>300</v>
      </c>
      <c r="G108" s="208">
        <v>300</v>
      </c>
      <c r="H108" s="208"/>
    </row>
    <row r="109" spans="1:8" ht="15.75">
      <c r="A109" s="171"/>
      <c r="B109" s="55"/>
      <c r="C109" s="175"/>
      <c r="D109" s="175"/>
      <c r="E109" s="59" t="s">
        <v>535</v>
      </c>
      <c r="F109" s="205">
        <f t="shared" si="0"/>
        <v>400</v>
      </c>
      <c r="G109" s="208">
        <v>400</v>
      </c>
      <c r="H109" s="208"/>
    </row>
    <row r="110" spans="1:8" ht="15.75">
      <c r="A110" s="171"/>
      <c r="B110" s="55"/>
      <c r="C110" s="175"/>
      <c r="D110" s="175"/>
      <c r="E110" s="59" t="s">
        <v>538</v>
      </c>
      <c r="F110" s="205">
        <f t="shared" ref="F110" si="1">G110+H110</f>
        <v>120</v>
      </c>
      <c r="G110" s="208">
        <v>120</v>
      </c>
      <c r="H110" s="208"/>
    </row>
    <row r="111" spans="1:8" ht="15.75">
      <c r="A111" s="171"/>
      <c r="B111" s="55"/>
      <c r="C111" s="175"/>
      <c r="D111" s="175"/>
      <c r="E111" s="60" t="s">
        <v>797</v>
      </c>
      <c r="F111" s="205">
        <f t="shared" si="0"/>
        <v>1300</v>
      </c>
      <c r="G111" s="208">
        <v>1300</v>
      </c>
      <c r="H111" s="208"/>
    </row>
    <row r="112" spans="1:8" ht="28.5">
      <c r="A112" s="171"/>
      <c r="B112" s="55"/>
      <c r="C112" s="175"/>
      <c r="D112" s="175"/>
      <c r="E112" s="60" t="s">
        <v>549</v>
      </c>
      <c r="F112" s="205">
        <f t="shared" si="0"/>
        <v>500</v>
      </c>
      <c r="G112" s="208">
        <v>500</v>
      </c>
      <c r="H112" s="208"/>
    </row>
    <row r="113" spans="1:8" ht="15.75">
      <c r="A113" s="171"/>
      <c r="B113" s="55"/>
      <c r="C113" s="175"/>
      <c r="D113" s="175"/>
      <c r="E113" s="60" t="s">
        <v>550</v>
      </c>
      <c r="F113" s="205">
        <f t="shared" si="0"/>
        <v>2000</v>
      </c>
      <c r="G113" s="208">
        <v>2000</v>
      </c>
      <c r="H113" s="208"/>
    </row>
    <row r="114" spans="1:8" ht="15.75">
      <c r="A114" s="171"/>
      <c r="B114" s="55"/>
      <c r="C114" s="175"/>
      <c r="D114" s="175"/>
      <c r="E114" s="60" t="s">
        <v>798</v>
      </c>
      <c r="F114" s="205">
        <f t="shared" si="0"/>
        <v>10670</v>
      </c>
      <c r="G114" s="208">
        <v>10670</v>
      </c>
      <c r="H114" s="208"/>
    </row>
    <row r="115" spans="1:8" ht="15.75">
      <c r="A115" s="171"/>
      <c r="B115" s="55"/>
      <c r="C115" s="175"/>
      <c r="D115" s="175"/>
      <c r="E115" s="60" t="s">
        <v>588</v>
      </c>
      <c r="F115" s="205">
        <f t="shared" si="0"/>
        <v>600</v>
      </c>
      <c r="G115" s="208">
        <v>600</v>
      </c>
      <c r="H115" s="208"/>
    </row>
    <row r="116" spans="1:8" ht="42.75">
      <c r="A116" s="171"/>
      <c r="B116" s="55"/>
      <c r="C116" s="175"/>
      <c r="D116" s="175"/>
      <c r="E116" s="60" t="s">
        <v>585</v>
      </c>
      <c r="F116" s="205">
        <f t="shared" si="0"/>
        <v>1100</v>
      </c>
      <c r="G116" s="208">
        <v>1100</v>
      </c>
      <c r="H116" s="208"/>
    </row>
    <row r="117" spans="1:8" ht="15.75">
      <c r="A117" s="171"/>
      <c r="B117" s="55"/>
      <c r="C117" s="175"/>
      <c r="D117" s="175"/>
      <c r="E117" s="172"/>
      <c r="F117" s="205">
        <f t="shared" si="0"/>
        <v>21500</v>
      </c>
      <c r="G117" s="208"/>
      <c r="H117" s="208">
        <v>21500</v>
      </c>
    </row>
    <row r="118" spans="1:8" ht="15.75">
      <c r="A118" s="171"/>
      <c r="B118" s="55"/>
      <c r="C118" s="175"/>
      <c r="D118" s="175"/>
      <c r="E118" s="172"/>
      <c r="F118" s="205">
        <f t="shared" si="0"/>
        <v>0</v>
      </c>
      <c r="G118" s="208"/>
      <c r="H118" s="208"/>
    </row>
    <row r="119" spans="1:8" ht="15.75">
      <c r="A119" s="171"/>
      <c r="B119" s="55"/>
      <c r="C119" s="175"/>
      <c r="D119" s="175"/>
      <c r="E119" s="172"/>
      <c r="F119" s="205">
        <f t="shared" si="0"/>
        <v>0</v>
      </c>
      <c r="G119" s="208"/>
      <c r="H119" s="208"/>
    </row>
    <row r="120" spans="1:8" ht="15.75">
      <c r="A120" s="171"/>
      <c r="B120" s="55"/>
      <c r="C120" s="175"/>
      <c r="D120" s="175"/>
      <c r="E120" s="172"/>
      <c r="F120" s="205">
        <f t="shared" si="0"/>
        <v>0</v>
      </c>
      <c r="G120" s="208"/>
      <c r="H120" s="208"/>
    </row>
    <row r="121" spans="1:8" ht="15.75">
      <c r="A121" s="171"/>
      <c r="B121" s="55"/>
      <c r="C121" s="175"/>
      <c r="D121" s="175"/>
      <c r="E121" s="172"/>
      <c r="F121" s="205">
        <f t="shared" si="0"/>
        <v>0</v>
      </c>
      <c r="G121" s="208"/>
      <c r="H121" s="208"/>
    </row>
    <row r="122" spans="1:8" ht="15.75">
      <c r="A122" s="171"/>
      <c r="B122" s="55"/>
      <c r="C122" s="175"/>
      <c r="D122" s="175"/>
      <c r="E122" s="172" t="s">
        <v>744</v>
      </c>
      <c r="F122" s="205">
        <f t="shared" si="0"/>
        <v>0</v>
      </c>
      <c r="G122" s="208"/>
      <c r="H122" s="208"/>
    </row>
    <row r="123" spans="1:8" ht="27">
      <c r="A123" s="171">
        <v>2170</v>
      </c>
      <c r="B123" s="54" t="s">
        <v>67</v>
      </c>
      <c r="C123" s="168">
        <v>7</v>
      </c>
      <c r="D123" s="168">
        <v>0</v>
      </c>
      <c r="E123" s="173" t="s">
        <v>349</v>
      </c>
      <c r="F123" s="205">
        <f t="shared" si="0"/>
        <v>0</v>
      </c>
      <c r="G123" s="207">
        <f>G125</f>
        <v>0</v>
      </c>
      <c r="H123" s="207">
        <f>H125</f>
        <v>0</v>
      </c>
    </row>
    <row r="124" spans="1:8" s="174" customFormat="1" ht="15.75">
      <c r="A124" s="171"/>
      <c r="B124" s="54"/>
      <c r="C124" s="168"/>
      <c r="D124" s="168"/>
      <c r="E124" s="172" t="s">
        <v>234</v>
      </c>
      <c r="F124" s="205">
        <f t="shared" si="0"/>
        <v>0</v>
      </c>
      <c r="G124" s="209"/>
      <c r="H124" s="209"/>
    </row>
    <row r="125" spans="1:8" ht="27">
      <c r="A125" s="171">
        <v>2171</v>
      </c>
      <c r="B125" s="55" t="s">
        <v>67</v>
      </c>
      <c r="C125" s="175">
        <v>7</v>
      </c>
      <c r="D125" s="175">
        <v>1</v>
      </c>
      <c r="E125" s="172" t="s">
        <v>349</v>
      </c>
      <c r="F125" s="205">
        <f t="shared" si="0"/>
        <v>0</v>
      </c>
      <c r="G125" s="207">
        <f>SUM(G127:G130)</f>
        <v>0</v>
      </c>
      <c r="H125" s="207">
        <f>SUM(H127:H130)</f>
        <v>0</v>
      </c>
    </row>
    <row r="126" spans="1:8" ht="54">
      <c r="A126" s="171"/>
      <c r="B126" s="55"/>
      <c r="C126" s="175"/>
      <c r="D126" s="175"/>
      <c r="E126" s="172" t="s">
        <v>743</v>
      </c>
      <c r="F126" s="205">
        <f t="shared" si="0"/>
        <v>0</v>
      </c>
      <c r="G126" s="208"/>
      <c r="H126" s="208"/>
    </row>
    <row r="127" spans="1:8" ht="15.75">
      <c r="A127" s="171"/>
      <c r="B127" s="55"/>
      <c r="C127" s="175"/>
      <c r="D127" s="175"/>
      <c r="E127" s="172" t="s">
        <v>744</v>
      </c>
      <c r="F127" s="205">
        <f t="shared" si="0"/>
        <v>0</v>
      </c>
      <c r="G127" s="208"/>
      <c r="H127" s="208"/>
    </row>
    <row r="128" spans="1:8" ht="15.75">
      <c r="A128" s="171"/>
      <c r="B128" s="55"/>
      <c r="C128" s="175"/>
      <c r="D128" s="175"/>
      <c r="E128" s="172"/>
      <c r="F128" s="205">
        <f t="shared" si="0"/>
        <v>0</v>
      </c>
      <c r="G128" s="208"/>
      <c r="H128" s="208"/>
    </row>
    <row r="129" spans="1:8" ht="15.75">
      <c r="A129" s="171"/>
      <c r="B129" s="55"/>
      <c r="C129" s="175"/>
      <c r="D129" s="175"/>
      <c r="E129" s="172"/>
      <c r="F129" s="205">
        <f t="shared" si="0"/>
        <v>0</v>
      </c>
      <c r="G129" s="208"/>
      <c r="H129" s="208"/>
    </row>
    <row r="130" spans="1:8" ht="15.75">
      <c r="A130" s="171"/>
      <c r="B130" s="55"/>
      <c r="C130" s="175"/>
      <c r="D130" s="175"/>
      <c r="E130" s="172" t="s">
        <v>744</v>
      </c>
      <c r="F130" s="205">
        <f t="shared" si="0"/>
        <v>0</v>
      </c>
      <c r="G130" s="208"/>
      <c r="H130" s="208"/>
    </row>
    <row r="131" spans="1:8" ht="40.5">
      <c r="A131" s="171">
        <v>2180</v>
      </c>
      <c r="B131" s="54" t="s">
        <v>67</v>
      </c>
      <c r="C131" s="168">
        <v>8</v>
      </c>
      <c r="D131" s="168">
        <v>0</v>
      </c>
      <c r="E131" s="173" t="s">
        <v>351</v>
      </c>
      <c r="F131" s="205">
        <f t="shared" ref="F131:F204" si="2">G131+H131</f>
        <v>0</v>
      </c>
      <c r="G131" s="207">
        <f>G133</f>
        <v>0</v>
      </c>
      <c r="H131" s="207">
        <f>H133</f>
        <v>0</v>
      </c>
    </row>
    <row r="132" spans="1:8" s="174" customFormat="1" ht="15.75">
      <c r="A132" s="171"/>
      <c r="B132" s="54"/>
      <c r="C132" s="168"/>
      <c r="D132" s="168"/>
      <c r="E132" s="172" t="s">
        <v>234</v>
      </c>
      <c r="F132" s="205">
        <f t="shared" si="2"/>
        <v>0</v>
      </c>
      <c r="G132" s="209"/>
      <c r="H132" s="209"/>
    </row>
    <row r="133" spans="1:8" ht="40.5">
      <c r="A133" s="171">
        <v>2181</v>
      </c>
      <c r="B133" s="55" t="s">
        <v>67</v>
      </c>
      <c r="C133" s="175">
        <v>8</v>
      </c>
      <c r="D133" s="175">
        <v>1</v>
      </c>
      <c r="E133" s="172" t="s">
        <v>351</v>
      </c>
      <c r="F133" s="205">
        <f t="shared" si="2"/>
        <v>0</v>
      </c>
      <c r="G133" s="207">
        <f>SUM(G135:G138)</f>
        <v>0</v>
      </c>
      <c r="H133" s="207">
        <f>SUM(H135:H138)</f>
        <v>0</v>
      </c>
    </row>
    <row r="134" spans="1:8" ht="54">
      <c r="A134" s="171"/>
      <c r="B134" s="55"/>
      <c r="C134" s="175"/>
      <c r="D134" s="175"/>
      <c r="E134" s="172" t="s">
        <v>743</v>
      </c>
      <c r="F134" s="205">
        <f t="shared" si="2"/>
        <v>0</v>
      </c>
      <c r="G134" s="208"/>
      <c r="H134" s="208"/>
    </row>
    <row r="135" spans="1:8" ht="15.75">
      <c r="A135" s="171"/>
      <c r="B135" s="55"/>
      <c r="C135" s="175"/>
      <c r="D135" s="175"/>
      <c r="E135" s="172" t="s">
        <v>744</v>
      </c>
      <c r="F135" s="205">
        <f t="shared" si="2"/>
        <v>0</v>
      </c>
      <c r="G135" s="208"/>
      <c r="H135" s="208"/>
    </row>
    <row r="136" spans="1:8" ht="15.75">
      <c r="A136" s="171"/>
      <c r="B136" s="55"/>
      <c r="C136" s="175"/>
      <c r="D136" s="175"/>
      <c r="E136" s="172" t="s">
        <v>744</v>
      </c>
      <c r="F136" s="205">
        <f t="shared" si="2"/>
        <v>0</v>
      </c>
      <c r="G136" s="208"/>
      <c r="H136" s="208"/>
    </row>
    <row r="137" spans="1:8" ht="15.75">
      <c r="A137" s="171"/>
      <c r="B137" s="55"/>
      <c r="C137" s="175"/>
      <c r="D137" s="175"/>
      <c r="E137" s="172"/>
      <c r="F137" s="205">
        <f t="shared" si="2"/>
        <v>0</v>
      </c>
      <c r="G137" s="208"/>
      <c r="H137" s="208"/>
    </row>
    <row r="138" spans="1:8" ht="15.75">
      <c r="A138" s="171"/>
      <c r="B138" s="55"/>
      <c r="C138" s="175"/>
      <c r="D138" s="175"/>
      <c r="E138" s="172" t="s">
        <v>744</v>
      </c>
      <c r="F138" s="205">
        <f t="shared" si="2"/>
        <v>0</v>
      </c>
      <c r="G138" s="208"/>
      <c r="H138" s="208"/>
    </row>
    <row r="139" spans="1:8" s="170" customFormat="1" ht="43.5">
      <c r="A139" s="167">
        <v>2200</v>
      </c>
      <c r="B139" s="54" t="s">
        <v>72</v>
      </c>
      <c r="C139" s="168">
        <v>0</v>
      </c>
      <c r="D139" s="168">
        <v>0</v>
      </c>
      <c r="E139" s="169" t="s">
        <v>745</v>
      </c>
      <c r="F139" s="212">
        <f t="shared" si="2"/>
        <v>2300</v>
      </c>
      <c r="G139" s="213">
        <f>G141+G149+G157+G165+G173</f>
        <v>2300</v>
      </c>
      <c r="H139" s="213">
        <f>H141+H149+H157+H165+H173</f>
        <v>0</v>
      </c>
    </row>
    <row r="140" spans="1:8" ht="15.75">
      <c r="A140" s="171"/>
      <c r="B140" s="54"/>
      <c r="C140" s="168"/>
      <c r="D140" s="168"/>
      <c r="E140" s="172" t="s">
        <v>329</v>
      </c>
      <c r="F140" s="205"/>
      <c r="G140" s="208"/>
      <c r="H140" s="208"/>
    </row>
    <row r="141" spans="1:8">
      <c r="A141" s="171">
        <v>2210</v>
      </c>
      <c r="B141" s="54" t="s">
        <v>72</v>
      </c>
      <c r="C141" s="175">
        <v>1</v>
      </c>
      <c r="D141" s="175">
        <v>0</v>
      </c>
      <c r="E141" s="173" t="s">
        <v>356</v>
      </c>
      <c r="F141" s="205">
        <f t="shared" si="2"/>
        <v>0</v>
      </c>
      <c r="G141" s="207">
        <f>G143</f>
        <v>0</v>
      </c>
      <c r="H141" s="207">
        <f>H143</f>
        <v>0</v>
      </c>
    </row>
    <row r="142" spans="1:8" s="174" customFormat="1" ht="15.75">
      <c r="A142" s="171"/>
      <c r="B142" s="54"/>
      <c r="C142" s="168"/>
      <c r="D142" s="168"/>
      <c r="E142" s="172" t="s">
        <v>234</v>
      </c>
      <c r="F142" s="205"/>
      <c r="G142" s="209"/>
      <c r="H142" s="209"/>
    </row>
    <row r="143" spans="1:8">
      <c r="A143" s="171">
        <v>2211</v>
      </c>
      <c r="B143" s="55" t="s">
        <v>72</v>
      </c>
      <c r="C143" s="175">
        <v>1</v>
      </c>
      <c r="D143" s="175">
        <v>1</v>
      </c>
      <c r="E143" s="172" t="s">
        <v>357</v>
      </c>
      <c r="F143" s="205">
        <f t="shared" si="2"/>
        <v>0</v>
      </c>
      <c r="G143" s="207">
        <f>SUM(G145:G148)</f>
        <v>0</v>
      </c>
      <c r="H143" s="207">
        <f>SUM(H145:H148)</f>
        <v>0</v>
      </c>
    </row>
    <row r="144" spans="1:8" ht="54">
      <c r="A144" s="171"/>
      <c r="B144" s="55"/>
      <c r="C144" s="175"/>
      <c r="D144" s="175"/>
      <c r="E144" s="172" t="s">
        <v>743</v>
      </c>
      <c r="F144" s="205"/>
      <c r="G144" s="208"/>
      <c r="H144" s="208"/>
    </row>
    <row r="145" spans="1:8" ht="15.75">
      <c r="A145" s="171"/>
      <c r="B145" s="55"/>
      <c r="C145" s="175"/>
      <c r="D145" s="175"/>
      <c r="E145" s="172" t="s">
        <v>744</v>
      </c>
      <c r="F145" s="205">
        <f t="shared" si="2"/>
        <v>0</v>
      </c>
      <c r="G145" s="208">
        <v>0</v>
      </c>
      <c r="H145" s="208"/>
    </row>
    <row r="146" spans="1:8" ht="15.75">
      <c r="A146" s="171"/>
      <c r="B146" s="55"/>
      <c r="C146" s="175"/>
      <c r="D146" s="175"/>
      <c r="E146" s="172"/>
      <c r="F146" s="205">
        <f t="shared" si="2"/>
        <v>0</v>
      </c>
      <c r="G146" s="208"/>
      <c r="H146" s="208"/>
    </row>
    <row r="147" spans="1:8" ht="15.75">
      <c r="A147" s="171"/>
      <c r="B147" s="55"/>
      <c r="C147" s="175"/>
      <c r="D147" s="175"/>
      <c r="E147" s="172"/>
      <c r="F147" s="205">
        <f t="shared" si="2"/>
        <v>0</v>
      </c>
      <c r="G147" s="208"/>
      <c r="H147" s="208"/>
    </row>
    <row r="148" spans="1:8" ht="15.75">
      <c r="A148" s="171"/>
      <c r="B148" s="55"/>
      <c r="C148" s="175"/>
      <c r="D148" s="175"/>
      <c r="E148" s="172" t="s">
        <v>744</v>
      </c>
      <c r="F148" s="205">
        <f t="shared" si="2"/>
        <v>0</v>
      </c>
      <c r="G148" s="208"/>
      <c r="H148" s="208"/>
    </row>
    <row r="149" spans="1:8">
      <c r="A149" s="171">
        <v>2220</v>
      </c>
      <c r="B149" s="54" t="s">
        <v>72</v>
      </c>
      <c r="C149" s="168">
        <v>2</v>
      </c>
      <c r="D149" s="168">
        <v>0</v>
      </c>
      <c r="E149" s="173" t="s">
        <v>358</v>
      </c>
      <c r="F149" s="205">
        <f t="shared" si="2"/>
        <v>300</v>
      </c>
      <c r="G149" s="207">
        <f>G151</f>
        <v>300</v>
      </c>
      <c r="H149" s="207">
        <f>H151</f>
        <v>0</v>
      </c>
    </row>
    <row r="150" spans="1:8" s="174" customFormat="1" ht="15.75">
      <c r="A150" s="171"/>
      <c r="B150" s="54"/>
      <c r="C150" s="168"/>
      <c r="D150" s="168"/>
      <c r="E150" s="172" t="s">
        <v>234</v>
      </c>
      <c r="F150" s="205"/>
      <c r="G150" s="209"/>
      <c r="H150" s="209"/>
    </row>
    <row r="151" spans="1:8">
      <c r="A151" s="171">
        <v>2221</v>
      </c>
      <c r="B151" s="55" t="s">
        <v>72</v>
      </c>
      <c r="C151" s="175">
        <v>2</v>
      </c>
      <c r="D151" s="175">
        <v>1</v>
      </c>
      <c r="E151" s="172" t="s">
        <v>359</v>
      </c>
      <c r="F151" s="205">
        <f t="shared" si="2"/>
        <v>300</v>
      </c>
      <c r="G151" s="207">
        <f>SUM(G153:G156)</f>
        <v>300</v>
      </c>
      <c r="H151" s="207">
        <f>SUM(H153:H156)</f>
        <v>0</v>
      </c>
    </row>
    <row r="152" spans="1:8" ht="54">
      <c r="A152" s="171"/>
      <c r="B152" s="55"/>
      <c r="C152" s="175"/>
      <c r="D152" s="175"/>
      <c r="E152" s="172" t="s">
        <v>743</v>
      </c>
      <c r="F152" s="205"/>
      <c r="G152" s="208"/>
      <c r="H152" s="208"/>
    </row>
    <row r="153" spans="1:8" ht="15.75">
      <c r="A153" s="171"/>
      <c r="B153" s="55"/>
      <c r="C153" s="175"/>
      <c r="D153" s="175"/>
      <c r="E153" s="72" t="s">
        <v>536</v>
      </c>
      <c r="F153" s="205">
        <f t="shared" si="2"/>
        <v>300</v>
      </c>
      <c r="G153" s="208">
        <v>300</v>
      </c>
      <c r="H153" s="208"/>
    </row>
    <row r="154" spans="1:8" ht="15.75">
      <c r="A154" s="171"/>
      <c r="B154" s="55"/>
      <c r="C154" s="175"/>
      <c r="D154" s="175"/>
      <c r="E154" s="172"/>
      <c r="F154" s="205">
        <f t="shared" si="2"/>
        <v>0</v>
      </c>
      <c r="G154" s="208"/>
      <c r="H154" s="208"/>
    </row>
    <row r="155" spans="1:8" ht="15.75">
      <c r="A155" s="171"/>
      <c r="B155" s="55"/>
      <c r="C155" s="175"/>
      <c r="D155" s="175"/>
      <c r="E155" s="172"/>
      <c r="F155" s="205">
        <f t="shared" si="2"/>
        <v>0</v>
      </c>
      <c r="G155" s="208"/>
      <c r="H155" s="208"/>
    </row>
    <row r="156" spans="1:8" ht="15.75">
      <c r="A156" s="171"/>
      <c r="B156" s="55"/>
      <c r="C156" s="175"/>
      <c r="D156" s="175"/>
      <c r="E156" s="172" t="s">
        <v>744</v>
      </c>
      <c r="F156" s="205">
        <f t="shared" si="2"/>
        <v>0</v>
      </c>
      <c r="G156" s="208"/>
      <c r="H156" s="208"/>
    </row>
    <row r="157" spans="1:8">
      <c r="A157" s="171">
        <v>2230</v>
      </c>
      <c r="B157" s="54" t="s">
        <v>72</v>
      </c>
      <c r="C157" s="175">
        <v>3</v>
      </c>
      <c r="D157" s="175">
        <v>0</v>
      </c>
      <c r="E157" s="173" t="s">
        <v>360</v>
      </c>
      <c r="F157" s="205">
        <f t="shared" si="2"/>
        <v>0</v>
      </c>
      <c r="G157" s="207">
        <f>G159</f>
        <v>0</v>
      </c>
      <c r="H157" s="207">
        <f>H159</f>
        <v>0</v>
      </c>
    </row>
    <row r="158" spans="1:8" s="174" customFormat="1" ht="15.75">
      <c r="A158" s="171"/>
      <c r="B158" s="54"/>
      <c r="C158" s="168"/>
      <c r="D158" s="168"/>
      <c r="E158" s="172" t="s">
        <v>234</v>
      </c>
      <c r="F158" s="205"/>
      <c r="G158" s="209"/>
      <c r="H158" s="209"/>
    </row>
    <row r="159" spans="1:8">
      <c r="A159" s="171">
        <v>2231</v>
      </c>
      <c r="B159" s="55" t="s">
        <v>72</v>
      </c>
      <c r="C159" s="175">
        <v>3</v>
      </c>
      <c r="D159" s="175">
        <v>1</v>
      </c>
      <c r="E159" s="172" t="s">
        <v>361</v>
      </c>
      <c r="F159" s="205">
        <f t="shared" si="2"/>
        <v>0</v>
      </c>
      <c r="G159" s="207">
        <f>SUM(G161:G164)</f>
        <v>0</v>
      </c>
      <c r="H159" s="207">
        <f>SUM(H161:H164)</f>
        <v>0</v>
      </c>
    </row>
    <row r="160" spans="1:8" ht="54">
      <c r="A160" s="171"/>
      <c r="B160" s="55"/>
      <c r="C160" s="175"/>
      <c r="D160" s="175"/>
      <c r="E160" s="172" t="s">
        <v>743</v>
      </c>
      <c r="F160" s="205"/>
      <c r="G160" s="208"/>
      <c r="H160" s="208"/>
    </row>
    <row r="161" spans="1:8" ht="15.75">
      <c r="A161" s="171"/>
      <c r="B161" s="55"/>
      <c r="C161" s="175"/>
      <c r="D161" s="175"/>
      <c r="E161" s="172" t="s">
        <v>744</v>
      </c>
      <c r="F161" s="205">
        <f t="shared" si="2"/>
        <v>0</v>
      </c>
      <c r="G161" s="208"/>
      <c r="H161" s="208"/>
    </row>
    <row r="162" spans="1:8" ht="15.75">
      <c r="A162" s="171"/>
      <c r="B162" s="55"/>
      <c r="C162" s="175"/>
      <c r="D162" s="175"/>
      <c r="E162" s="172"/>
      <c r="F162" s="205">
        <f t="shared" si="2"/>
        <v>0</v>
      </c>
      <c r="G162" s="208"/>
      <c r="H162" s="208"/>
    </row>
    <row r="163" spans="1:8" ht="15.75">
      <c r="A163" s="171"/>
      <c r="B163" s="55"/>
      <c r="C163" s="175"/>
      <c r="D163" s="175"/>
      <c r="E163" s="172"/>
      <c r="F163" s="205">
        <f t="shared" si="2"/>
        <v>0</v>
      </c>
      <c r="G163" s="208"/>
      <c r="H163" s="208"/>
    </row>
    <row r="164" spans="1:8" ht="15.75">
      <c r="A164" s="171"/>
      <c r="B164" s="55"/>
      <c r="C164" s="175"/>
      <c r="D164" s="175"/>
      <c r="E164" s="172" t="s">
        <v>744</v>
      </c>
      <c r="F164" s="205">
        <f t="shared" si="2"/>
        <v>0</v>
      </c>
      <c r="G164" s="208"/>
      <c r="H164" s="208"/>
    </row>
    <row r="165" spans="1:8" ht="40.5">
      <c r="A165" s="171">
        <v>2240</v>
      </c>
      <c r="B165" s="54" t="s">
        <v>72</v>
      </c>
      <c r="C165" s="168">
        <v>4</v>
      </c>
      <c r="D165" s="168">
        <v>0</v>
      </c>
      <c r="E165" s="173" t="s">
        <v>362</v>
      </c>
      <c r="F165" s="205">
        <f t="shared" si="2"/>
        <v>0</v>
      </c>
      <c r="G165" s="207">
        <f>G167</f>
        <v>0</v>
      </c>
      <c r="H165" s="207">
        <f>H167</f>
        <v>0</v>
      </c>
    </row>
    <row r="166" spans="1:8" s="174" customFormat="1" ht="15.75">
      <c r="A166" s="171"/>
      <c r="B166" s="54"/>
      <c r="C166" s="168"/>
      <c r="D166" s="168"/>
      <c r="E166" s="172" t="s">
        <v>234</v>
      </c>
      <c r="F166" s="205"/>
      <c r="G166" s="209"/>
      <c r="H166" s="209"/>
    </row>
    <row r="167" spans="1:8" ht="40.5">
      <c r="A167" s="171">
        <v>2241</v>
      </c>
      <c r="B167" s="55" t="s">
        <v>72</v>
      </c>
      <c r="C167" s="175">
        <v>4</v>
      </c>
      <c r="D167" s="175">
        <v>1</v>
      </c>
      <c r="E167" s="172" t="s">
        <v>362</v>
      </c>
      <c r="F167" s="205">
        <f t="shared" si="2"/>
        <v>0</v>
      </c>
      <c r="G167" s="207">
        <f>SUM(G169:G172)</f>
        <v>0</v>
      </c>
      <c r="H167" s="207">
        <f>SUM(H169:H172)</f>
        <v>0</v>
      </c>
    </row>
    <row r="168" spans="1:8" ht="54">
      <c r="A168" s="171"/>
      <c r="B168" s="55"/>
      <c r="C168" s="175"/>
      <c r="D168" s="175"/>
      <c r="E168" s="172" t="s">
        <v>743</v>
      </c>
      <c r="F168" s="205"/>
      <c r="G168" s="208"/>
      <c r="H168" s="208"/>
    </row>
    <row r="169" spans="1:8" ht="15.75">
      <c r="A169" s="171"/>
      <c r="B169" s="55"/>
      <c r="C169" s="175"/>
      <c r="D169" s="175"/>
      <c r="E169" s="172" t="s">
        <v>744</v>
      </c>
      <c r="F169" s="205">
        <f t="shared" ref="F169:F172" si="3">G169+H169</f>
        <v>0</v>
      </c>
      <c r="G169" s="208"/>
      <c r="H169" s="208"/>
    </row>
    <row r="170" spans="1:8" ht="15.75">
      <c r="A170" s="171"/>
      <c r="B170" s="55"/>
      <c r="C170" s="175"/>
      <c r="D170" s="175"/>
      <c r="E170" s="172"/>
      <c r="F170" s="205">
        <f t="shared" si="3"/>
        <v>0</v>
      </c>
      <c r="G170" s="208"/>
      <c r="H170" s="208"/>
    </row>
    <row r="171" spans="1:8" ht="15.75">
      <c r="A171" s="171"/>
      <c r="B171" s="55"/>
      <c r="C171" s="175"/>
      <c r="D171" s="175"/>
      <c r="E171" s="172"/>
      <c r="F171" s="205">
        <f t="shared" si="3"/>
        <v>0</v>
      </c>
      <c r="G171" s="208"/>
      <c r="H171" s="208"/>
    </row>
    <row r="172" spans="1:8" ht="15.75">
      <c r="A172" s="171"/>
      <c r="B172" s="55"/>
      <c r="C172" s="175"/>
      <c r="D172" s="175"/>
      <c r="E172" s="172" t="s">
        <v>744</v>
      </c>
      <c r="F172" s="205">
        <f t="shared" si="3"/>
        <v>0</v>
      </c>
      <c r="G172" s="208"/>
      <c r="H172" s="208"/>
    </row>
    <row r="173" spans="1:8" ht="27">
      <c r="A173" s="171">
        <v>2250</v>
      </c>
      <c r="B173" s="54" t="s">
        <v>72</v>
      </c>
      <c r="C173" s="168">
        <v>5</v>
      </c>
      <c r="D173" s="168">
        <v>0</v>
      </c>
      <c r="E173" s="173" t="s">
        <v>363</v>
      </c>
      <c r="F173" s="205">
        <f t="shared" si="2"/>
        <v>2000</v>
      </c>
      <c r="G173" s="207">
        <f>G175</f>
        <v>2000</v>
      </c>
      <c r="H173" s="207">
        <f>H175</f>
        <v>0</v>
      </c>
    </row>
    <row r="174" spans="1:8" s="174" customFormat="1" ht="15.75">
      <c r="A174" s="171"/>
      <c r="B174" s="54"/>
      <c r="C174" s="168"/>
      <c r="D174" s="168"/>
      <c r="E174" s="172" t="s">
        <v>234</v>
      </c>
      <c r="F174" s="205"/>
      <c r="G174" s="209"/>
      <c r="H174" s="209"/>
    </row>
    <row r="175" spans="1:8" ht="27">
      <c r="A175" s="171">
        <v>2251</v>
      </c>
      <c r="B175" s="55" t="s">
        <v>72</v>
      </c>
      <c r="C175" s="175">
        <v>5</v>
      </c>
      <c r="D175" s="175">
        <v>1</v>
      </c>
      <c r="E175" s="172" t="s">
        <v>363</v>
      </c>
      <c r="F175" s="205">
        <f t="shared" si="2"/>
        <v>2000</v>
      </c>
      <c r="G175" s="207">
        <f>SUM(G177:G180)</f>
        <v>2000</v>
      </c>
      <c r="H175" s="207">
        <f>SUM(H177:H180)</f>
        <v>0</v>
      </c>
    </row>
    <row r="176" spans="1:8" ht="54">
      <c r="A176" s="171"/>
      <c r="B176" s="55"/>
      <c r="C176" s="175"/>
      <c r="D176" s="175"/>
      <c r="E176" s="172" t="s">
        <v>743</v>
      </c>
      <c r="F176" s="205"/>
      <c r="G176" s="208"/>
      <c r="H176" s="208"/>
    </row>
    <row r="177" spans="1:8" ht="15.75">
      <c r="A177" s="171"/>
      <c r="B177" s="55"/>
      <c r="C177" s="175"/>
      <c r="D177" s="175"/>
      <c r="E177" s="172" t="s">
        <v>744</v>
      </c>
      <c r="F177" s="205">
        <f t="shared" si="2"/>
        <v>1800</v>
      </c>
      <c r="G177" s="208">
        <v>1800</v>
      </c>
      <c r="H177" s="208"/>
    </row>
    <row r="178" spans="1:8" ht="15.75">
      <c r="A178" s="171"/>
      <c r="B178" s="55"/>
      <c r="C178" s="175"/>
      <c r="D178" s="175"/>
      <c r="E178" s="172"/>
      <c r="F178" s="205">
        <f t="shared" si="2"/>
        <v>200</v>
      </c>
      <c r="G178" s="208">
        <v>200</v>
      </c>
      <c r="H178" s="208"/>
    </row>
    <row r="179" spans="1:8" ht="15.75">
      <c r="A179" s="171"/>
      <c r="B179" s="55"/>
      <c r="C179" s="175"/>
      <c r="D179" s="175"/>
      <c r="E179" s="172"/>
      <c r="F179" s="205">
        <f t="shared" si="2"/>
        <v>0</v>
      </c>
      <c r="G179" s="208"/>
      <c r="H179" s="208"/>
    </row>
    <row r="180" spans="1:8" ht="15.75">
      <c r="A180" s="171"/>
      <c r="B180" s="55"/>
      <c r="C180" s="175"/>
      <c r="D180" s="175"/>
      <c r="E180" s="172" t="s">
        <v>744</v>
      </c>
      <c r="F180" s="205">
        <f t="shared" si="2"/>
        <v>0</v>
      </c>
      <c r="G180" s="208"/>
      <c r="H180" s="208"/>
    </row>
    <row r="181" spans="1:8" s="170" customFormat="1" ht="93">
      <c r="A181" s="167">
        <v>2300</v>
      </c>
      <c r="B181" s="54" t="s">
        <v>73</v>
      </c>
      <c r="C181" s="168">
        <v>0</v>
      </c>
      <c r="D181" s="168">
        <v>0</v>
      </c>
      <c r="E181" s="169" t="s">
        <v>746</v>
      </c>
      <c r="F181" s="212">
        <f t="shared" si="2"/>
        <v>0</v>
      </c>
      <c r="G181" s="41"/>
      <c r="H181" s="41"/>
    </row>
    <row r="182" spans="1:8" ht="15.75">
      <c r="A182" s="171"/>
      <c r="B182" s="54"/>
      <c r="C182" s="168"/>
      <c r="D182" s="168"/>
      <c r="E182" s="172" t="s">
        <v>329</v>
      </c>
      <c r="F182" s="205">
        <f t="shared" si="2"/>
        <v>0</v>
      </c>
      <c r="G182" s="208"/>
      <c r="H182" s="208"/>
    </row>
    <row r="183" spans="1:8" ht="27">
      <c r="A183" s="171">
        <v>2310</v>
      </c>
      <c r="B183" s="54" t="s">
        <v>73</v>
      </c>
      <c r="C183" s="168">
        <v>1</v>
      </c>
      <c r="D183" s="168">
        <v>0</v>
      </c>
      <c r="E183" s="173" t="s">
        <v>365</v>
      </c>
      <c r="F183" s="205">
        <f t="shared" si="2"/>
        <v>0</v>
      </c>
      <c r="G183" s="208"/>
      <c r="H183" s="208"/>
    </row>
    <row r="184" spans="1:8" s="174" customFormat="1" ht="15.75">
      <c r="A184" s="171"/>
      <c r="B184" s="54"/>
      <c r="C184" s="168"/>
      <c r="D184" s="168"/>
      <c r="E184" s="172" t="s">
        <v>234</v>
      </c>
      <c r="F184" s="205">
        <f t="shared" si="2"/>
        <v>0</v>
      </c>
      <c r="G184" s="209"/>
      <c r="H184" s="209"/>
    </row>
    <row r="185" spans="1:8" ht="15.75">
      <c r="A185" s="171">
        <v>2311</v>
      </c>
      <c r="B185" s="55" t="s">
        <v>73</v>
      </c>
      <c r="C185" s="175">
        <v>1</v>
      </c>
      <c r="D185" s="175">
        <v>1</v>
      </c>
      <c r="E185" s="172" t="s">
        <v>366</v>
      </c>
      <c r="F185" s="205">
        <f t="shared" si="2"/>
        <v>0</v>
      </c>
      <c r="G185" s="208"/>
      <c r="H185" s="208"/>
    </row>
    <row r="186" spans="1:8" ht="54">
      <c r="A186" s="171"/>
      <c r="B186" s="55"/>
      <c r="C186" s="175"/>
      <c r="D186" s="175"/>
      <c r="E186" s="172" t="s">
        <v>743</v>
      </c>
      <c r="F186" s="205">
        <f t="shared" si="2"/>
        <v>0</v>
      </c>
      <c r="G186" s="208"/>
      <c r="H186" s="208"/>
    </row>
    <row r="187" spans="1:8" ht="15.75">
      <c r="A187" s="171"/>
      <c r="B187" s="55"/>
      <c r="C187" s="175"/>
      <c r="D187" s="175"/>
      <c r="E187" s="172" t="s">
        <v>744</v>
      </c>
      <c r="F187" s="205">
        <f t="shared" si="2"/>
        <v>0</v>
      </c>
      <c r="G187" s="208"/>
      <c r="H187" s="208"/>
    </row>
    <row r="188" spans="1:8" ht="15.75">
      <c r="A188" s="171"/>
      <c r="B188" s="55"/>
      <c r="C188" s="175"/>
      <c r="D188" s="175"/>
      <c r="E188" s="172" t="s">
        <v>744</v>
      </c>
      <c r="F188" s="205">
        <f t="shared" si="2"/>
        <v>0</v>
      </c>
      <c r="G188" s="208"/>
      <c r="H188" s="208"/>
    </row>
    <row r="189" spans="1:8" ht="15.75">
      <c r="A189" s="171">
        <v>2312</v>
      </c>
      <c r="B189" s="55" t="s">
        <v>73</v>
      </c>
      <c r="C189" s="175">
        <v>1</v>
      </c>
      <c r="D189" s="175">
        <v>2</v>
      </c>
      <c r="E189" s="172" t="s">
        <v>367</v>
      </c>
      <c r="F189" s="205">
        <f t="shared" si="2"/>
        <v>0</v>
      </c>
      <c r="G189" s="208"/>
      <c r="H189" s="208"/>
    </row>
    <row r="190" spans="1:8" ht="54">
      <c r="A190" s="171"/>
      <c r="B190" s="55"/>
      <c r="C190" s="175"/>
      <c r="D190" s="175"/>
      <c r="E190" s="172" t="s">
        <v>743</v>
      </c>
      <c r="F190" s="205">
        <f t="shared" si="2"/>
        <v>0</v>
      </c>
      <c r="G190" s="208"/>
      <c r="H190" s="208"/>
    </row>
    <row r="191" spans="1:8" ht="15.75">
      <c r="A191" s="171"/>
      <c r="B191" s="55"/>
      <c r="C191" s="175"/>
      <c r="D191" s="175"/>
      <c r="E191" s="172" t="s">
        <v>744</v>
      </c>
      <c r="F191" s="205">
        <f t="shared" si="2"/>
        <v>0</v>
      </c>
      <c r="G191" s="208"/>
      <c r="H191" s="208"/>
    </row>
    <row r="192" spans="1:8" ht="15.75">
      <c r="A192" s="171"/>
      <c r="B192" s="55"/>
      <c r="C192" s="175"/>
      <c r="D192" s="175"/>
      <c r="E192" s="172" t="s">
        <v>744</v>
      </c>
      <c r="F192" s="205">
        <f t="shared" si="2"/>
        <v>0</v>
      </c>
      <c r="G192" s="208"/>
      <c r="H192" s="208"/>
    </row>
    <row r="193" spans="1:8" ht="15.75">
      <c r="A193" s="171">
        <v>2313</v>
      </c>
      <c r="B193" s="55" t="s">
        <v>73</v>
      </c>
      <c r="C193" s="175">
        <v>1</v>
      </c>
      <c r="D193" s="175">
        <v>3</v>
      </c>
      <c r="E193" s="172" t="s">
        <v>368</v>
      </c>
      <c r="F193" s="205">
        <f t="shared" si="2"/>
        <v>0</v>
      </c>
      <c r="G193" s="208"/>
      <c r="H193" s="208"/>
    </row>
    <row r="194" spans="1:8" ht="54">
      <c r="A194" s="171"/>
      <c r="B194" s="55"/>
      <c r="C194" s="175"/>
      <c r="D194" s="175"/>
      <c r="E194" s="172" t="s">
        <v>743</v>
      </c>
      <c r="F194" s="205">
        <f t="shared" si="2"/>
        <v>0</v>
      </c>
      <c r="G194" s="208"/>
      <c r="H194" s="208"/>
    </row>
    <row r="195" spans="1:8" ht="15.75">
      <c r="A195" s="171"/>
      <c r="B195" s="55"/>
      <c r="C195" s="175"/>
      <c r="D195" s="175"/>
      <c r="E195" s="172" t="s">
        <v>744</v>
      </c>
      <c r="F195" s="205">
        <f t="shared" si="2"/>
        <v>0</v>
      </c>
      <c r="G195" s="208"/>
      <c r="H195" s="208"/>
    </row>
    <row r="196" spans="1:8" ht="15.75">
      <c r="A196" s="171"/>
      <c r="B196" s="55"/>
      <c r="C196" s="175"/>
      <c r="D196" s="175"/>
      <c r="E196" s="172" t="s">
        <v>744</v>
      </c>
      <c r="F196" s="205">
        <f t="shared" si="2"/>
        <v>0</v>
      </c>
      <c r="G196" s="208"/>
      <c r="H196" s="208"/>
    </row>
    <row r="197" spans="1:8" ht="15.75">
      <c r="A197" s="171">
        <v>2320</v>
      </c>
      <c r="B197" s="54" t="s">
        <v>73</v>
      </c>
      <c r="C197" s="168">
        <v>2</v>
      </c>
      <c r="D197" s="168">
        <v>0</v>
      </c>
      <c r="E197" s="173" t="s">
        <v>369</v>
      </c>
      <c r="F197" s="205">
        <f t="shared" si="2"/>
        <v>0</v>
      </c>
      <c r="G197" s="208"/>
      <c r="H197" s="208"/>
    </row>
    <row r="198" spans="1:8" s="174" customFormat="1" ht="15.75">
      <c r="A198" s="171"/>
      <c r="B198" s="54"/>
      <c r="C198" s="168"/>
      <c r="D198" s="168"/>
      <c r="E198" s="172" t="s">
        <v>234</v>
      </c>
      <c r="F198" s="205">
        <f t="shared" si="2"/>
        <v>0</v>
      </c>
      <c r="G198" s="209"/>
      <c r="H198" s="209"/>
    </row>
    <row r="199" spans="1:8" ht="15.75">
      <c r="A199" s="171">
        <v>2321</v>
      </c>
      <c r="B199" s="55" t="s">
        <v>73</v>
      </c>
      <c r="C199" s="175">
        <v>2</v>
      </c>
      <c r="D199" s="175">
        <v>1</v>
      </c>
      <c r="E199" s="172" t="s">
        <v>370</v>
      </c>
      <c r="F199" s="205">
        <f t="shared" si="2"/>
        <v>0</v>
      </c>
      <c r="G199" s="208"/>
      <c r="H199" s="208"/>
    </row>
    <row r="200" spans="1:8" ht="54">
      <c r="A200" s="171"/>
      <c r="B200" s="55"/>
      <c r="C200" s="175"/>
      <c r="D200" s="175"/>
      <c r="E200" s="172" t="s">
        <v>743</v>
      </c>
      <c r="F200" s="205">
        <f t="shared" si="2"/>
        <v>0</v>
      </c>
      <c r="G200" s="208"/>
      <c r="H200" s="208"/>
    </row>
    <row r="201" spans="1:8" ht="15.75">
      <c r="A201" s="171"/>
      <c r="B201" s="55"/>
      <c r="C201" s="175"/>
      <c r="D201" s="175"/>
      <c r="E201" s="172" t="s">
        <v>744</v>
      </c>
      <c r="F201" s="205">
        <f t="shared" si="2"/>
        <v>0</v>
      </c>
      <c r="G201" s="208"/>
      <c r="H201" s="208"/>
    </row>
    <row r="202" spans="1:8" ht="15.75">
      <c r="A202" s="171"/>
      <c r="B202" s="55"/>
      <c r="C202" s="175"/>
      <c r="D202" s="175"/>
      <c r="E202" s="172" t="s">
        <v>744</v>
      </c>
      <c r="F202" s="205">
        <f t="shared" si="2"/>
        <v>0</v>
      </c>
      <c r="G202" s="208"/>
      <c r="H202" s="208"/>
    </row>
    <row r="203" spans="1:8" ht="27">
      <c r="A203" s="171">
        <v>2330</v>
      </c>
      <c r="B203" s="54" t="s">
        <v>73</v>
      </c>
      <c r="C203" s="168">
        <v>3</v>
      </c>
      <c r="D203" s="168">
        <v>0</v>
      </c>
      <c r="E203" s="173" t="s">
        <v>371</v>
      </c>
      <c r="F203" s="205">
        <f t="shared" si="2"/>
        <v>0</v>
      </c>
      <c r="G203" s="208"/>
      <c r="H203" s="208"/>
    </row>
    <row r="204" spans="1:8" s="174" customFormat="1" ht="15.75">
      <c r="A204" s="171"/>
      <c r="B204" s="54"/>
      <c r="C204" s="168"/>
      <c r="D204" s="168"/>
      <c r="E204" s="172" t="s">
        <v>234</v>
      </c>
      <c r="F204" s="205">
        <f t="shared" si="2"/>
        <v>0</v>
      </c>
      <c r="G204" s="209"/>
      <c r="H204" s="209"/>
    </row>
    <row r="205" spans="1:8" ht="15.75">
      <c r="A205" s="171">
        <v>2331</v>
      </c>
      <c r="B205" s="55" t="s">
        <v>73</v>
      </c>
      <c r="C205" s="175">
        <v>3</v>
      </c>
      <c r="D205" s="175">
        <v>1</v>
      </c>
      <c r="E205" s="172" t="s">
        <v>372</v>
      </c>
      <c r="F205" s="205">
        <f t="shared" ref="F205:F253" si="4">G205+H205</f>
        <v>0</v>
      </c>
      <c r="G205" s="208"/>
      <c r="H205" s="208"/>
    </row>
    <row r="206" spans="1:8" ht="54">
      <c r="A206" s="171"/>
      <c r="B206" s="55"/>
      <c r="C206" s="175"/>
      <c r="D206" s="175"/>
      <c r="E206" s="172" t="s">
        <v>743</v>
      </c>
      <c r="F206" s="205">
        <f t="shared" si="4"/>
        <v>0</v>
      </c>
      <c r="G206" s="208"/>
      <c r="H206" s="208"/>
    </row>
    <row r="207" spans="1:8" ht="15.75">
      <c r="A207" s="171"/>
      <c r="B207" s="55"/>
      <c r="C207" s="175"/>
      <c r="D207" s="175"/>
      <c r="E207" s="172" t="s">
        <v>744</v>
      </c>
      <c r="F207" s="205">
        <f t="shared" si="4"/>
        <v>0</v>
      </c>
      <c r="G207" s="208"/>
      <c r="H207" s="208"/>
    </row>
    <row r="208" spans="1:8" ht="15.75">
      <c r="A208" s="171"/>
      <c r="B208" s="55"/>
      <c r="C208" s="175"/>
      <c r="D208" s="175"/>
      <c r="E208" s="172" t="s">
        <v>744</v>
      </c>
      <c r="F208" s="205">
        <f t="shared" si="4"/>
        <v>0</v>
      </c>
      <c r="G208" s="208"/>
      <c r="H208" s="208"/>
    </row>
    <row r="209" spans="1:8" ht="15.75">
      <c r="A209" s="171">
        <v>2332</v>
      </c>
      <c r="B209" s="55" t="s">
        <v>73</v>
      </c>
      <c r="C209" s="175">
        <v>3</v>
      </c>
      <c r="D209" s="175">
        <v>2</v>
      </c>
      <c r="E209" s="172" t="s">
        <v>373</v>
      </c>
      <c r="F209" s="205">
        <f t="shared" si="4"/>
        <v>0</v>
      </c>
      <c r="G209" s="208"/>
      <c r="H209" s="208"/>
    </row>
    <row r="210" spans="1:8" ht="54">
      <c r="A210" s="171"/>
      <c r="B210" s="55"/>
      <c r="C210" s="175"/>
      <c r="D210" s="175"/>
      <c r="E210" s="172" t="s">
        <v>743</v>
      </c>
      <c r="F210" s="205">
        <f t="shared" si="4"/>
        <v>0</v>
      </c>
      <c r="G210" s="208"/>
      <c r="H210" s="208"/>
    </row>
    <row r="211" spans="1:8" ht="15.75">
      <c r="A211" s="171"/>
      <c r="B211" s="55"/>
      <c r="C211" s="175"/>
      <c r="D211" s="175"/>
      <c r="E211" s="172" t="s">
        <v>744</v>
      </c>
      <c r="F211" s="205">
        <f t="shared" si="4"/>
        <v>0</v>
      </c>
      <c r="G211" s="208"/>
      <c r="H211" s="208"/>
    </row>
    <row r="212" spans="1:8" ht="15.75">
      <c r="A212" s="171"/>
      <c r="B212" s="55"/>
      <c r="C212" s="175"/>
      <c r="D212" s="175"/>
      <c r="E212" s="172" t="s">
        <v>744</v>
      </c>
      <c r="F212" s="205">
        <f t="shared" si="4"/>
        <v>0</v>
      </c>
      <c r="G212" s="208"/>
      <c r="H212" s="208"/>
    </row>
    <row r="213" spans="1:8" ht="15.75">
      <c r="A213" s="171">
        <v>2340</v>
      </c>
      <c r="B213" s="54" t="s">
        <v>73</v>
      </c>
      <c r="C213" s="168">
        <v>4</v>
      </c>
      <c r="D213" s="168">
        <v>0</v>
      </c>
      <c r="E213" s="173" t="s">
        <v>374</v>
      </c>
      <c r="F213" s="205">
        <f t="shared" si="4"/>
        <v>0</v>
      </c>
      <c r="G213" s="208"/>
      <c r="H213" s="208"/>
    </row>
    <row r="214" spans="1:8" s="174" customFormat="1" ht="15.75">
      <c r="A214" s="171"/>
      <c r="B214" s="54"/>
      <c r="C214" s="168"/>
      <c r="D214" s="168"/>
      <c r="E214" s="172" t="s">
        <v>234</v>
      </c>
      <c r="F214" s="205">
        <f t="shared" si="4"/>
        <v>0</v>
      </c>
      <c r="G214" s="209"/>
      <c r="H214" s="209"/>
    </row>
    <row r="215" spans="1:8" ht="15.75">
      <c r="A215" s="171">
        <v>2341</v>
      </c>
      <c r="B215" s="55" t="s">
        <v>73</v>
      </c>
      <c r="C215" s="175">
        <v>4</v>
      </c>
      <c r="D215" s="175">
        <v>1</v>
      </c>
      <c r="E215" s="172" t="s">
        <v>374</v>
      </c>
      <c r="F215" s="205">
        <f t="shared" si="4"/>
        <v>0</v>
      </c>
      <c r="G215" s="208"/>
      <c r="H215" s="208"/>
    </row>
    <row r="216" spans="1:8" ht="54">
      <c r="A216" s="171"/>
      <c r="B216" s="55"/>
      <c r="C216" s="175"/>
      <c r="D216" s="175"/>
      <c r="E216" s="172" t="s">
        <v>743</v>
      </c>
      <c r="F216" s="205">
        <f t="shared" si="4"/>
        <v>0</v>
      </c>
      <c r="G216" s="208"/>
      <c r="H216" s="208"/>
    </row>
    <row r="217" spans="1:8" ht="15.75">
      <c r="A217" s="171"/>
      <c r="B217" s="55"/>
      <c r="C217" s="175"/>
      <c r="D217" s="175"/>
      <c r="E217" s="172" t="s">
        <v>744</v>
      </c>
      <c r="F217" s="205">
        <f t="shared" si="4"/>
        <v>0</v>
      </c>
      <c r="G217" s="208"/>
      <c r="H217" s="208"/>
    </row>
    <row r="218" spans="1:8" ht="15.75">
      <c r="A218" s="171"/>
      <c r="B218" s="55"/>
      <c r="C218" s="175"/>
      <c r="D218" s="175"/>
      <c r="E218" s="172" t="s">
        <v>744</v>
      </c>
      <c r="F218" s="205">
        <f t="shared" si="4"/>
        <v>0</v>
      </c>
      <c r="G218" s="208"/>
      <c r="H218" s="208"/>
    </row>
    <row r="219" spans="1:8" ht="15.75">
      <c r="A219" s="171">
        <v>2350</v>
      </c>
      <c r="B219" s="54" t="s">
        <v>73</v>
      </c>
      <c r="C219" s="168">
        <v>5</v>
      </c>
      <c r="D219" s="168">
        <v>0</v>
      </c>
      <c r="E219" s="173" t="s">
        <v>375</v>
      </c>
      <c r="F219" s="205">
        <f t="shared" si="4"/>
        <v>0</v>
      </c>
      <c r="G219" s="208"/>
      <c r="H219" s="208"/>
    </row>
    <row r="220" spans="1:8" s="174" customFormat="1" ht="15.75">
      <c r="A220" s="171"/>
      <c r="B220" s="54"/>
      <c r="C220" s="168"/>
      <c r="D220" s="168"/>
      <c r="E220" s="172" t="s">
        <v>234</v>
      </c>
      <c r="F220" s="205">
        <f t="shared" si="4"/>
        <v>0</v>
      </c>
      <c r="G220" s="209"/>
      <c r="H220" s="209"/>
    </row>
    <row r="221" spans="1:8" ht="15.75">
      <c r="A221" s="171">
        <v>2351</v>
      </c>
      <c r="B221" s="55" t="s">
        <v>73</v>
      </c>
      <c r="C221" s="175">
        <v>5</v>
      </c>
      <c r="D221" s="175">
        <v>1</v>
      </c>
      <c r="E221" s="172" t="s">
        <v>376</v>
      </c>
      <c r="F221" s="205">
        <f t="shared" si="4"/>
        <v>0</v>
      </c>
      <c r="G221" s="208"/>
      <c r="H221" s="208"/>
    </row>
    <row r="222" spans="1:8" ht="54">
      <c r="A222" s="171"/>
      <c r="B222" s="55"/>
      <c r="C222" s="175"/>
      <c r="D222" s="175"/>
      <c r="E222" s="172" t="s">
        <v>743</v>
      </c>
      <c r="F222" s="205">
        <f t="shared" si="4"/>
        <v>0</v>
      </c>
      <c r="G222" s="208"/>
      <c r="H222" s="208"/>
    </row>
    <row r="223" spans="1:8" ht="15.75">
      <c r="A223" s="171"/>
      <c r="B223" s="55"/>
      <c r="C223" s="175"/>
      <c r="D223" s="175"/>
      <c r="E223" s="172" t="s">
        <v>744</v>
      </c>
      <c r="F223" s="205">
        <f t="shared" si="4"/>
        <v>0</v>
      </c>
      <c r="G223" s="208"/>
      <c r="H223" s="208"/>
    </row>
    <row r="224" spans="1:8" ht="15.75">
      <c r="A224" s="171"/>
      <c r="B224" s="55"/>
      <c r="C224" s="175"/>
      <c r="D224" s="175"/>
      <c r="E224" s="172" t="s">
        <v>744</v>
      </c>
      <c r="F224" s="205">
        <f t="shared" si="4"/>
        <v>0</v>
      </c>
      <c r="G224" s="208"/>
      <c r="H224" s="208"/>
    </row>
    <row r="225" spans="1:8" ht="40.5">
      <c r="A225" s="171">
        <v>2360</v>
      </c>
      <c r="B225" s="54" t="s">
        <v>73</v>
      </c>
      <c r="C225" s="168">
        <v>6</v>
      </c>
      <c r="D225" s="168">
        <v>0</v>
      </c>
      <c r="E225" s="173" t="s">
        <v>377</v>
      </c>
      <c r="F225" s="205">
        <f t="shared" si="4"/>
        <v>0</v>
      </c>
      <c r="G225" s="208"/>
      <c r="H225" s="208"/>
    </row>
    <row r="226" spans="1:8" s="174" customFormat="1" ht="15.75">
      <c r="A226" s="171"/>
      <c r="B226" s="54"/>
      <c r="C226" s="168"/>
      <c r="D226" s="168"/>
      <c r="E226" s="172" t="s">
        <v>234</v>
      </c>
      <c r="F226" s="205">
        <f t="shared" si="4"/>
        <v>0</v>
      </c>
      <c r="G226" s="209"/>
      <c r="H226" s="209"/>
    </row>
    <row r="227" spans="1:8" ht="40.5">
      <c r="A227" s="171">
        <v>2361</v>
      </c>
      <c r="B227" s="55" t="s">
        <v>73</v>
      </c>
      <c r="C227" s="175">
        <v>6</v>
      </c>
      <c r="D227" s="175">
        <v>1</v>
      </c>
      <c r="E227" s="172" t="s">
        <v>377</v>
      </c>
      <c r="F227" s="205">
        <f t="shared" si="4"/>
        <v>0</v>
      </c>
      <c r="G227" s="208"/>
      <c r="H227" s="208"/>
    </row>
    <row r="228" spans="1:8" ht="54">
      <c r="A228" s="171"/>
      <c r="B228" s="55"/>
      <c r="C228" s="175"/>
      <c r="D228" s="175"/>
      <c r="E228" s="172" t="s">
        <v>743</v>
      </c>
      <c r="F228" s="205">
        <f t="shared" si="4"/>
        <v>0</v>
      </c>
      <c r="G228" s="208"/>
      <c r="H228" s="208"/>
    </row>
    <row r="229" spans="1:8" ht="15.75">
      <c r="A229" s="171"/>
      <c r="B229" s="55"/>
      <c r="C229" s="175"/>
      <c r="D229" s="175"/>
      <c r="E229" s="172" t="s">
        <v>744</v>
      </c>
      <c r="F229" s="205">
        <f t="shared" si="4"/>
        <v>0</v>
      </c>
      <c r="G229" s="208"/>
      <c r="H229" s="208"/>
    </row>
    <row r="230" spans="1:8" ht="15.75">
      <c r="A230" s="171"/>
      <c r="B230" s="55"/>
      <c r="C230" s="175"/>
      <c r="D230" s="175"/>
      <c r="E230" s="172" t="s">
        <v>744</v>
      </c>
      <c r="F230" s="205">
        <f t="shared" si="4"/>
        <v>0</v>
      </c>
      <c r="G230" s="208"/>
      <c r="H230" s="208"/>
    </row>
    <row r="231" spans="1:8" ht="40.5">
      <c r="A231" s="171">
        <v>2370</v>
      </c>
      <c r="B231" s="54" t="s">
        <v>73</v>
      </c>
      <c r="C231" s="168">
        <v>7</v>
      </c>
      <c r="D231" s="168">
        <v>0</v>
      </c>
      <c r="E231" s="173" t="s">
        <v>379</v>
      </c>
      <c r="F231" s="205">
        <f t="shared" si="4"/>
        <v>0</v>
      </c>
      <c r="G231" s="208"/>
      <c r="H231" s="208"/>
    </row>
    <row r="232" spans="1:8" s="174" customFormat="1" ht="15.75">
      <c r="A232" s="171"/>
      <c r="B232" s="54"/>
      <c r="C232" s="168"/>
      <c r="D232" s="168"/>
      <c r="E232" s="172" t="s">
        <v>234</v>
      </c>
      <c r="F232" s="205">
        <f t="shared" si="4"/>
        <v>0</v>
      </c>
      <c r="G232" s="209"/>
      <c r="H232" s="209"/>
    </row>
    <row r="233" spans="1:8" ht="40.5">
      <c r="A233" s="171">
        <v>2371</v>
      </c>
      <c r="B233" s="55" t="s">
        <v>73</v>
      </c>
      <c r="C233" s="175">
        <v>7</v>
      </c>
      <c r="D233" s="175">
        <v>1</v>
      </c>
      <c r="E233" s="172" t="s">
        <v>379</v>
      </c>
      <c r="F233" s="205">
        <f t="shared" si="4"/>
        <v>0</v>
      </c>
      <c r="G233" s="208"/>
      <c r="H233" s="208"/>
    </row>
    <row r="234" spans="1:8" ht="54">
      <c r="A234" s="171"/>
      <c r="B234" s="55"/>
      <c r="C234" s="175"/>
      <c r="D234" s="175"/>
      <c r="E234" s="172" t="s">
        <v>743</v>
      </c>
      <c r="F234" s="205">
        <f t="shared" si="4"/>
        <v>0</v>
      </c>
      <c r="G234" s="208"/>
      <c r="H234" s="208"/>
    </row>
    <row r="235" spans="1:8" ht="15.75">
      <c r="A235" s="171"/>
      <c r="B235" s="55"/>
      <c r="C235" s="175"/>
      <c r="D235" s="175"/>
      <c r="E235" s="172" t="s">
        <v>744</v>
      </c>
      <c r="F235" s="205">
        <f t="shared" si="4"/>
        <v>0</v>
      </c>
      <c r="G235" s="208"/>
      <c r="H235" s="208"/>
    </row>
    <row r="236" spans="1:8" ht="15.75">
      <c r="A236" s="171"/>
      <c r="B236" s="55"/>
      <c r="C236" s="175"/>
      <c r="D236" s="175"/>
      <c r="E236" s="172" t="s">
        <v>744</v>
      </c>
      <c r="F236" s="205">
        <f t="shared" si="4"/>
        <v>0</v>
      </c>
      <c r="G236" s="208"/>
      <c r="H236" s="208"/>
    </row>
    <row r="237" spans="1:8" s="170" customFormat="1" ht="73.5">
      <c r="A237" s="167">
        <v>2400</v>
      </c>
      <c r="B237" s="54" t="s">
        <v>74</v>
      </c>
      <c r="C237" s="168">
        <v>0</v>
      </c>
      <c r="D237" s="168">
        <v>0</v>
      </c>
      <c r="E237" s="169" t="s">
        <v>747</v>
      </c>
      <c r="F237" s="212">
        <f>G237+H237</f>
        <v>30500</v>
      </c>
      <c r="G237" s="213">
        <f>G239+G253+G279+G299+G319+G351+G359+G385+G411</f>
        <v>1500</v>
      </c>
      <c r="H237" s="213">
        <f>H239+H253+H279+H299+H319+H351+H359+H385+H411</f>
        <v>29000</v>
      </c>
    </row>
    <row r="238" spans="1:8" ht="15.75">
      <c r="A238" s="171"/>
      <c r="B238" s="54"/>
      <c r="C238" s="168"/>
      <c r="D238" s="168"/>
      <c r="E238" s="172" t="s">
        <v>329</v>
      </c>
      <c r="F238" s="205"/>
      <c r="G238" s="208"/>
      <c r="H238" s="208"/>
    </row>
    <row r="239" spans="1:8" ht="40.5">
      <c r="A239" s="171">
        <v>2410</v>
      </c>
      <c r="B239" s="54" t="s">
        <v>74</v>
      </c>
      <c r="C239" s="168">
        <v>1</v>
      </c>
      <c r="D239" s="168">
        <v>0</v>
      </c>
      <c r="E239" s="173" t="s">
        <v>381</v>
      </c>
      <c r="F239" s="205">
        <f t="shared" si="4"/>
        <v>0</v>
      </c>
      <c r="G239" s="207">
        <f>G241+G247</f>
        <v>0</v>
      </c>
      <c r="H239" s="207">
        <f>H241+H247</f>
        <v>0</v>
      </c>
    </row>
    <row r="240" spans="1:8" s="174" customFormat="1" ht="15.75">
      <c r="A240" s="171"/>
      <c r="B240" s="54"/>
      <c r="C240" s="168"/>
      <c r="D240" s="168"/>
      <c r="E240" s="172" t="s">
        <v>234</v>
      </c>
      <c r="F240" s="205"/>
      <c r="G240" s="209"/>
      <c r="H240" s="209"/>
    </row>
    <row r="241" spans="1:8" ht="27">
      <c r="A241" s="171">
        <v>2411</v>
      </c>
      <c r="B241" s="55" t="s">
        <v>74</v>
      </c>
      <c r="C241" s="175">
        <v>1</v>
      </c>
      <c r="D241" s="175">
        <v>1</v>
      </c>
      <c r="E241" s="172" t="s">
        <v>382</v>
      </c>
      <c r="F241" s="205">
        <f t="shared" ref="F241" si="5">G241+H241</f>
        <v>0</v>
      </c>
      <c r="G241" s="207">
        <f>SUM(G243:G246)</f>
        <v>0</v>
      </c>
      <c r="H241" s="207">
        <f>SUM(H243:H246)</f>
        <v>0</v>
      </c>
    </row>
    <row r="242" spans="1:8" ht="54">
      <c r="A242" s="171"/>
      <c r="B242" s="55"/>
      <c r="C242" s="175"/>
      <c r="D242" s="175"/>
      <c r="E242" s="172" t="s">
        <v>743</v>
      </c>
      <c r="F242" s="205"/>
      <c r="G242" s="208"/>
      <c r="H242" s="208"/>
    </row>
    <row r="243" spans="1:8" ht="15.75">
      <c r="A243" s="171"/>
      <c r="B243" s="55"/>
      <c r="C243" s="175"/>
      <c r="D243" s="175"/>
      <c r="E243" s="172" t="s">
        <v>744</v>
      </c>
      <c r="F243" s="205">
        <f t="shared" ref="F243:F247" si="6">G243+H243</f>
        <v>0</v>
      </c>
      <c r="G243" s="208"/>
      <c r="H243" s="208"/>
    </row>
    <row r="244" spans="1:8" ht="15.75">
      <c r="A244" s="171"/>
      <c r="B244" s="55"/>
      <c r="C244" s="175"/>
      <c r="D244" s="175"/>
      <c r="E244" s="172"/>
      <c r="F244" s="205">
        <f t="shared" si="6"/>
        <v>0</v>
      </c>
      <c r="G244" s="208"/>
      <c r="H244" s="208"/>
    </row>
    <row r="245" spans="1:8" ht="15.75">
      <c r="A245" s="171"/>
      <c r="B245" s="55"/>
      <c r="C245" s="175"/>
      <c r="D245" s="175"/>
      <c r="E245" s="172"/>
      <c r="F245" s="205">
        <f t="shared" si="6"/>
        <v>0</v>
      </c>
      <c r="G245" s="208"/>
      <c r="H245" s="208"/>
    </row>
    <row r="246" spans="1:8" ht="15.75">
      <c r="A246" s="171"/>
      <c r="B246" s="55"/>
      <c r="C246" s="175"/>
      <c r="D246" s="175"/>
      <c r="E246" s="172" t="s">
        <v>744</v>
      </c>
      <c r="F246" s="205">
        <f t="shared" si="6"/>
        <v>0</v>
      </c>
      <c r="G246" s="208"/>
      <c r="H246" s="208"/>
    </row>
    <row r="247" spans="1:8" ht="27">
      <c r="A247" s="171">
        <v>2412</v>
      </c>
      <c r="B247" s="55" t="s">
        <v>74</v>
      </c>
      <c r="C247" s="175">
        <v>1</v>
      </c>
      <c r="D247" s="175">
        <v>2</v>
      </c>
      <c r="E247" s="172" t="s">
        <v>383</v>
      </c>
      <c r="F247" s="205">
        <f t="shared" si="6"/>
        <v>0</v>
      </c>
      <c r="G247" s="207">
        <f>SUM(G249:G252)</f>
        <v>0</v>
      </c>
      <c r="H247" s="207">
        <f>SUM(H249:H252)</f>
        <v>0</v>
      </c>
    </row>
    <row r="248" spans="1:8" ht="54">
      <c r="A248" s="171"/>
      <c r="B248" s="55"/>
      <c r="C248" s="175"/>
      <c r="D248" s="175"/>
      <c r="E248" s="172" t="s">
        <v>743</v>
      </c>
      <c r="F248" s="205"/>
      <c r="G248" s="208"/>
      <c r="H248" s="208"/>
    </row>
    <row r="249" spans="1:8" ht="15.75">
      <c r="A249" s="171"/>
      <c r="B249" s="55"/>
      <c r="C249" s="175"/>
      <c r="D249" s="175"/>
      <c r="E249" s="172" t="s">
        <v>744</v>
      </c>
      <c r="F249" s="205">
        <f t="shared" ref="F249:F252" si="7">G249+H249</f>
        <v>0</v>
      </c>
      <c r="G249" s="208"/>
      <c r="H249" s="208"/>
    </row>
    <row r="250" spans="1:8" ht="15.75">
      <c r="A250" s="171"/>
      <c r="B250" s="55"/>
      <c r="C250" s="175"/>
      <c r="D250" s="175"/>
      <c r="E250" s="172"/>
      <c r="F250" s="205">
        <f t="shared" si="7"/>
        <v>0</v>
      </c>
      <c r="G250" s="208"/>
      <c r="H250" s="208"/>
    </row>
    <row r="251" spans="1:8" ht="15.75">
      <c r="A251" s="171"/>
      <c r="B251" s="55"/>
      <c r="C251" s="175"/>
      <c r="D251" s="175"/>
      <c r="E251" s="172"/>
      <c r="F251" s="205">
        <f t="shared" si="7"/>
        <v>0</v>
      </c>
      <c r="G251" s="208"/>
      <c r="H251" s="208"/>
    </row>
    <row r="252" spans="1:8" ht="15.75">
      <c r="A252" s="171"/>
      <c r="B252" s="55"/>
      <c r="C252" s="175"/>
      <c r="D252" s="175"/>
      <c r="E252" s="172" t="s">
        <v>744</v>
      </c>
      <c r="F252" s="205">
        <f t="shared" si="7"/>
        <v>0</v>
      </c>
      <c r="G252" s="208"/>
      <c r="H252" s="208"/>
    </row>
    <row r="253" spans="1:8" ht="40.5">
      <c r="A253" s="171">
        <v>2420</v>
      </c>
      <c r="B253" s="54" t="s">
        <v>74</v>
      </c>
      <c r="C253" s="168">
        <v>2</v>
      </c>
      <c r="D253" s="168">
        <v>0</v>
      </c>
      <c r="E253" s="173" t="s">
        <v>384</v>
      </c>
      <c r="F253" s="205">
        <f t="shared" si="4"/>
        <v>500</v>
      </c>
      <c r="G253" s="207">
        <f>G255+G261+G267+G273</f>
        <v>500</v>
      </c>
      <c r="H253" s="207">
        <f>H255+H261+H267+H273</f>
        <v>0</v>
      </c>
    </row>
    <row r="254" spans="1:8" s="174" customFormat="1" ht="15.75">
      <c r="A254" s="171"/>
      <c r="B254" s="54"/>
      <c r="C254" s="168"/>
      <c r="D254" s="168"/>
      <c r="E254" s="172" t="s">
        <v>234</v>
      </c>
      <c r="F254" s="205"/>
      <c r="G254" s="209"/>
      <c r="H254" s="209"/>
    </row>
    <row r="255" spans="1:8">
      <c r="A255" s="171">
        <v>2421</v>
      </c>
      <c r="B255" s="55" t="s">
        <v>74</v>
      </c>
      <c r="C255" s="175">
        <v>2</v>
      </c>
      <c r="D255" s="175">
        <v>1</v>
      </c>
      <c r="E255" s="172" t="s">
        <v>385</v>
      </c>
      <c r="F255" s="205">
        <f t="shared" ref="F255" si="8">G255+H255</f>
        <v>500</v>
      </c>
      <c r="G255" s="207">
        <f>SUM(G257:G260)</f>
        <v>500</v>
      </c>
      <c r="H255" s="207">
        <f>SUM(H257:H260)</f>
        <v>0</v>
      </c>
    </row>
    <row r="256" spans="1:8" ht="54">
      <c r="A256" s="171"/>
      <c r="B256" s="55"/>
      <c r="C256" s="175"/>
      <c r="D256" s="175"/>
      <c r="E256" s="172" t="s">
        <v>743</v>
      </c>
      <c r="F256" s="205"/>
      <c r="G256" s="208"/>
      <c r="H256" s="208"/>
    </row>
    <row r="257" spans="1:8" ht="15.75">
      <c r="A257" s="171"/>
      <c r="B257" s="55"/>
      <c r="C257" s="175"/>
      <c r="D257" s="175"/>
      <c r="E257" s="72" t="s">
        <v>536</v>
      </c>
      <c r="F257" s="205">
        <f t="shared" ref="F257:F261" si="9">G257+H257</f>
        <v>380</v>
      </c>
      <c r="G257" s="208">
        <v>380</v>
      </c>
      <c r="H257" s="208"/>
    </row>
    <row r="258" spans="1:8" ht="15.75">
      <c r="A258" s="171"/>
      <c r="B258" s="55"/>
      <c r="C258" s="175"/>
      <c r="D258" s="175"/>
      <c r="E258" s="60" t="s">
        <v>797</v>
      </c>
      <c r="F258" s="205">
        <f t="shared" si="9"/>
        <v>120</v>
      </c>
      <c r="G258" s="208">
        <v>120</v>
      </c>
      <c r="H258" s="208"/>
    </row>
    <row r="259" spans="1:8" ht="15.75">
      <c r="A259" s="171"/>
      <c r="B259" s="55"/>
      <c r="C259" s="175"/>
      <c r="D259" s="175"/>
      <c r="E259" s="172"/>
      <c r="F259" s="205">
        <f t="shared" si="9"/>
        <v>0</v>
      </c>
      <c r="G259" s="208"/>
      <c r="H259" s="208"/>
    </row>
    <row r="260" spans="1:8" ht="15.75">
      <c r="A260" s="171"/>
      <c r="B260" s="55"/>
      <c r="C260" s="175"/>
      <c r="D260" s="175"/>
      <c r="E260" s="172" t="s">
        <v>744</v>
      </c>
      <c r="F260" s="205">
        <f t="shared" si="9"/>
        <v>0</v>
      </c>
      <c r="G260" s="208"/>
      <c r="H260" s="208"/>
    </row>
    <row r="261" spans="1:8">
      <c r="A261" s="171">
        <v>2422</v>
      </c>
      <c r="B261" s="55" t="s">
        <v>74</v>
      </c>
      <c r="C261" s="175">
        <v>2</v>
      </c>
      <c r="D261" s="175">
        <v>2</v>
      </c>
      <c r="E261" s="172" t="s">
        <v>386</v>
      </c>
      <c r="F261" s="205">
        <f t="shared" si="9"/>
        <v>0</v>
      </c>
      <c r="G261" s="207">
        <f>SUM(G263:G266)</f>
        <v>0</v>
      </c>
      <c r="H261" s="207">
        <f>SUM(H263:H266)</f>
        <v>0</v>
      </c>
    </row>
    <row r="262" spans="1:8" ht="54">
      <c r="A262" s="171"/>
      <c r="B262" s="55"/>
      <c r="C262" s="175"/>
      <c r="D262" s="175"/>
      <c r="E262" s="172" t="s">
        <v>743</v>
      </c>
      <c r="F262" s="205"/>
      <c r="G262" s="208"/>
      <c r="H262" s="208"/>
    </row>
    <row r="263" spans="1:8" ht="15.75">
      <c r="A263" s="171"/>
      <c r="B263" s="55"/>
      <c r="C263" s="175"/>
      <c r="D263" s="175"/>
      <c r="E263" s="172" t="s">
        <v>744</v>
      </c>
      <c r="F263" s="205">
        <f t="shared" ref="F263:F267" si="10">G263+H263</f>
        <v>0</v>
      </c>
      <c r="G263" s="208"/>
      <c r="H263" s="208"/>
    </row>
    <row r="264" spans="1:8" ht="15.75">
      <c r="A264" s="171"/>
      <c r="B264" s="55"/>
      <c r="C264" s="175"/>
      <c r="D264" s="175"/>
      <c r="E264" s="172"/>
      <c r="F264" s="205">
        <f t="shared" si="10"/>
        <v>0</v>
      </c>
      <c r="G264" s="208"/>
      <c r="H264" s="208"/>
    </row>
    <row r="265" spans="1:8" ht="15.75">
      <c r="A265" s="171"/>
      <c r="B265" s="55"/>
      <c r="C265" s="175"/>
      <c r="D265" s="175"/>
      <c r="E265" s="172"/>
      <c r="F265" s="205">
        <f t="shared" si="10"/>
        <v>0</v>
      </c>
      <c r="G265" s="208"/>
      <c r="H265" s="208"/>
    </row>
    <row r="266" spans="1:8" ht="15.75">
      <c r="A266" s="171"/>
      <c r="B266" s="55"/>
      <c r="C266" s="175"/>
      <c r="D266" s="175"/>
      <c r="E266" s="172" t="s">
        <v>744</v>
      </c>
      <c r="F266" s="205">
        <f t="shared" si="10"/>
        <v>0</v>
      </c>
      <c r="G266" s="208"/>
      <c r="H266" s="208"/>
    </row>
    <row r="267" spans="1:8">
      <c r="A267" s="171">
        <v>2423</v>
      </c>
      <c r="B267" s="55" t="s">
        <v>74</v>
      </c>
      <c r="C267" s="175">
        <v>2</v>
      </c>
      <c r="D267" s="175">
        <v>3</v>
      </c>
      <c r="E267" s="172" t="s">
        <v>387</v>
      </c>
      <c r="F267" s="205">
        <f t="shared" si="10"/>
        <v>0</v>
      </c>
      <c r="G267" s="207">
        <f>SUM(G269:G272)</f>
        <v>0</v>
      </c>
      <c r="H267" s="207">
        <f>SUM(H269:H272)</f>
        <v>0</v>
      </c>
    </row>
    <row r="268" spans="1:8" ht="54">
      <c r="A268" s="171"/>
      <c r="B268" s="55"/>
      <c r="C268" s="175"/>
      <c r="D268" s="175"/>
      <c r="E268" s="172" t="s">
        <v>743</v>
      </c>
      <c r="F268" s="205"/>
      <c r="G268" s="208"/>
      <c r="H268" s="208"/>
    </row>
    <row r="269" spans="1:8" ht="15.75">
      <c r="A269" s="171"/>
      <c r="B269" s="55"/>
      <c r="C269" s="175"/>
      <c r="D269" s="175"/>
      <c r="E269" s="172" t="s">
        <v>744</v>
      </c>
      <c r="F269" s="205">
        <f t="shared" ref="F269:F273" si="11">G269+H269</f>
        <v>0</v>
      </c>
      <c r="G269" s="208"/>
      <c r="H269" s="208"/>
    </row>
    <row r="270" spans="1:8" ht="15.75">
      <c r="A270" s="171"/>
      <c r="B270" s="55"/>
      <c r="C270" s="175"/>
      <c r="D270" s="175"/>
      <c r="E270" s="172"/>
      <c r="F270" s="205">
        <f t="shared" si="11"/>
        <v>0</v>
      </c>
      <c r="G270" s="208"/>
      <c r="H270" s="208"/>
    </row>
    <row r="271" spans="1:8" ht="15.75">
      <c r="A271" s="171"/>
      <c r="B271" s="55"/>
      <c r="C271" s="175"/>
      <c r="D271" s="175"/>
      <c r="E271" s="172"/>
      <c r="F271" s="205">
        <f t="shared" si="11"/>
        <v>0</v>
      </c>
      <c r="G271" s="208"/>
      <c r="H271" s="208"/>
    </row>
    <row r="272" spans="1:8" ht="15.75">
      <c r="A272" s="171"/>
      <c r="B272" s="55"/>
      <c r="C272" s="175"/>
      <c r="D272" s="175"/>
      <c r="E272" s="172" t="s">
        <v>744</v>
      </c>
      <c r="F272" s="205">
        <f t="shared" si="11"/>
        <v>0</v>
      </c>
      <c r="G272" s="208"/>
      <c r="H272" s="208"/>
    </row>
    <row r="273" spans="1:8">
      <c r="A273" s="171">
        <v>2424</v>
      </c>
      <c r="B273" s="55" t="s">
        <v>74</v>
      </c>
      <c r="C273" s="175">
        <v>2</v>
      </c>
      <c r="D273" s="175">
        <v>5</v>
      </c>
      <c r="E273" s="172"/>
      <c r="F273" s="205">
        <f t="shared" si="11"/>
        <v>0</v>
      </c>
      <c r="G273" s="207">
        <f>SUM(G275:G278)</f>
        <v>0</v>
      </c>
      <c r="H273" s="207">
        <f>SUM(H275:H278)</f>
        <v>0</v>
      </c>
    </row>
    <row r="274" spans="1:8" ht="54">
      <c r="A274" s="171"/>
      <c r="B274" s="55"/>
      <c r="C274" s="175"/>
      <c r="D274" s="175"/>
      <c r="E274" s="172" t="s">
        <v>743</v>
      </c>
      <c r="F274" s="205"/>
      <c r="G274" s="208"/>
      <c r="H274" s="208"/>
    </row>
    <row r="275" spans="1:8" ht="15.75">
      <c r="A275" s="171"/>
      <c r="B275" s="55"/>
      <c r="C275" s="175"/>
      <c r="D275" s="175"/>
      <c r="E275" s="172" t="s">
        <v>744</v>
      </c>
      <c r="F275" s="205">
        <f t="shared" ref="F275:F279" si="12">G275+H275</f>
        <v>0</v>
      </c>
      <c r="G275" s="208"/>
      <c r="H275" s="208"/>
    </row>
    <row r="276" spans="1:8" ht="15.75">
      <c r="A276" s="171"/>
      <c r="B276" s="55"/>
      <c r="C276" s="175"/>
      <c r="D276" s="175"/>
      <c r="E276" s="172"/>
      <c r="F276" s="205">
        <f t="shared" si="12"/>
        <v>0</v>
      </c>
      <c r="G276" s="208"/>
      <c r="H276" s="208"/>
    </row>
    <row r="277" spans="1:8" ht="15.75">
      <c r="A277" s="171"/>
      <c r="B277" s="55"/>
      <c r="C277" s="175"/>
      <c r="D277" s="175"/>
      <c r="E277" s="172"/>
      <c r="F277" s="205">
        <f t="shared" si="12"/>
        <v>0</v>
      </c>
      <c r="G277" s="208"/>
      <c r="H277" s="208"/>
    </row>
    <row r="278" spans="1:8" ht="15.75">
      <c r="A278" s="171"/>
      <c r="B278" s="55"/>
      <c r="C278" s="175"/>
      <c r="D278" s="175"/>
      <c r="E278" s="172" t="s">
        <v>744</v>
      </c>
      <c r="F278" s="205">
        <f t="shared" si="12"/>
        <v>0</v>
      </c>
      <c r="G278" s="208"/>
      <c r="H278" s="208"/>
    </row>
    <row r="279" spans="1:8">
      <c r="A279" s="171">
        <v>2430</v>
      </c>
      <c r="B279" s="54" t="s">
        <v>74</v>
      </c>
      <c r="C279" s="168">
        <v>3</v>
      </c>
      <c r="D279" s="168">
        <v>0</v>
      </c>
      <c r="E279" s="173" t="s">
        <v>389</v>
      </c>
      <c r="F279" s="205">
        <f t="shared" si="12"/>
        <v>0</v>
      </c>
      <c r="G279" s="207">
        <f>G281+G287+G293</f>
        <v>0</v>
      </c>
      <c r="H279" s="207">
        <f>H281+H287+H293</f>
        <v>0</v>
      </c>
    </row>
    <row r="280" spans="1:8" s="174" customFormat="1" ht="15.75">
      <c r="A280" s="171"/>
      <c r="B280" s="54"/>
      <c r="C280" s="168"/>
      <c r="D280" s="168"/>
      <c r="E280" s="172" t="s">
        <v>234</v>
      </c>
      <c r="F280" s="205"/>
      <c r="G280" s="208"/>
      <c r="H280" s="208"/>
    </row>
    <row r="281" spans="1:8">
      <c r="A281" s="171">
        <v>2431</v>
      </c>
      <c r="B281" s="55" t="s">
        <v>74</v>
      </c>
      <c r="C281" s="175">
        <v>3</v>
      </c>
      <c r="D281" s="175">
        <v>1</v>
      </c>
      <c r="E281" s="172" t="s">
        <v>390</v>
      </c>
      <c r="F281" s="205">
        <f t="shared" ref="F281" si="13">G281+H281</f>
        <v>0</v>
      </c>
      <c r="G281" s="207">
        <f>SUM(G283:G286)</f>
        <v>0</v>
      </c>
      <c r="H281" s="207">
        <f>SUM(H283:H286)</f>
        <v>0</v>
      </c>
    </row>
    <row r="282" spans="1:8" ht="54">
      <c r="A282" s="171"/>
      <c r="B282" s="55"/>
      <c r="C282" s="175"/>
      <c r="D282" s="175"/>
      <c r="E282" s="172" t="s">
        <v>743</v>
      </c>
      <c r="F282" s="205"/>
      <c r="G282" s="208"/>
      <c r="H282" s="208"/>
    </row>
    <row r="283" spans="1:8" ht="15.75">
      <c r="A283" s="171"/>
      <c r="B283" s="55"/>
      <c r="C283" s="175"/>
      <c r="D283" s="175"/>
      <c r="E283" s="172" t="s">
        <v>744</v>
      </c>
      <c r="F283" s="205">
        <f t="shared" ref="F283:F321" si="14">G283+H283</f>
        <v>0</v>
      </c>
      <c r="G283" s="208"/>
      <c r="H283" s="208"/>
    </row>
    <row r="284" spans="1:8" ht="15.75">
      <c r="A284" s="171"/>
      <c r="B284" s="55"/>
      <c r="C284" s="175"/>
      <c r="D284" s="175"/>
      <c r="E284" s="172"/>
      <c r="F284" s="205">
        <f t="shared" si="14"/>
        <v>0</v>
      </c>
      <c r="G284" s="208"/>
      <c r="H284" s="208"/>
    </row>
    <row r="285" spans="1:8" ht="15.75">
      <c r="A285" s="171"/>
      <c r="B285" s="55"/>
      <c r="C285" s="175"/>
      <c r="D285" s="175"/>
      <c r="E285" s="172"/>
      <c r="F285" s="205">
        <f t="shared" si="14"/>
        <v>0</v>
      </c>
      <c r="G285" s="208"/>
      <c r="H285" s="208"/>
    </row>
    <row r="286" spans="1:8" ht="15.75">
      <c r="A286" s="171"/>
      <c r="B286" s="55"/>
      <c r="C286" s="175"/>
      <c r="D286" s="175"/>
      <c r="E286" s="172" t="s">
        <v>744</v>
      </c>
      <c r="F286" s="205">
        <f t="shared" si="14"/>
        <v>0</v>
      </c>
      <c r="G286" s="208"/>
      <c r="H286" s="208"/>
    </row>
    <row r="287" spans="1:8">
      <c r="A287" s="171">
        <v>2432</v>
      </c>
      <c r="B287" s="55" t="s">
        <v>74</v>
      </c>
      <c r="C287" s="175">
        <v>3</v>
      </c>
      <c r="D287" s="175">
        <v>2</v>
      </c>
      <c r="E287" s="172" t="s">
        <v>391</v>
      </c>
      <c r="F287" s="205">
        <f t="shared" si="14"/>
        <v>0</v>
      </c>
      <c r="G287" s="207">
        <f>SUM(G289:G292)</f>
        <v>0</v>
      </c>
      <c r="H287" s="207">
        <f>SUM(H289:H292)</f>
        <v>0</v>
      </c>
    </row>
    <row r="288" spans="1:8" ht="54">
      <c r="A288" s="171"/>
      <c r="B288" s="55"/>
      <c r="C288" s="175"/>
      <c r="D288" s="175"/>
      <c r="E288" s="172" t="s">
        <v>743</v>
      </c>
      <c r="F288" s="205"/>
      <c r="G288" s="208"/>
      <c r="H288" s="208"/>
    </row>
    <row r="289" spans="1:8" ht="15.75">
      <c r="A289" s="171"/>
      <c r="B289" s="55"/>
      <c r="C289" s="175"/>
      <c r="D289" s="175"/>
      <c r="E289" s="172" t="s">
        <v>744</v>
      </c>
      <c r="F289" s="205">
        <f t="shared" ref="F289:F293" si="15">G289+H289</f>
        <v>0</v>
      </c>
      <c r="G289" s="208"/>
      <c r="H289" s="208"/>
    </row>
    <row r="290" spans="1:8" ht="15.75">
      <c r="A290" s="171"/>
      <c r="B290" s="55"/>
      <c r="C290" s="175"/>
      <c r="D290" s="175"/>
      <c r="E290" s="172"/>
      <c r="F290" s="205">
        <f t="shared" si="15"/>
        <v>0</v>
      </c>
      <c r="G290" s="208"/>
      <c r="H290" s="208"/>
    </row>
    <row r="291" spans="1:8" ht="15.75">
      <c r="A291" s="171"/>
      <c r="B291" s="55"/>
      <c r="C291" s="175"/>
      <c r="D291" s="175"/>
      <c r="E291" s="172"/>
      <c r="F291" s="205">
        <f t="shared" si="15"/>
        <v>0</v>
      </c>
      <c r="G291" s="208"/>
      <c r="H291" s="208"/>
    </row>
    <row r="292" spans="1:8" ht="15.75">
      <c r="A292" s="171"/>
      <c r="B292" s="55"/>
      <c r="C292" s="175"/>
      <c r="D292" s="175"/>
      <c r="E292" s="172" t="s">
        <v>744</v>
      </c>
      <c r="F292" s="205">
        <f t="shared" si="15"/>
        <v>0</v>
      </c>
      <c r="G292" s="208"/>
      <c r="H292" s="208"/>
    </row>
    <row r="293" spans="1:8">
      <c r="A293" s="171">
        <v>2433</v>
      </c>
      <c r="B293" s="55" t="s">
        <v>74</v>
      </c>
      <c r="C293" s="175">
        <v>3</v>
      </c>
      <c r="D293" s="175">
        <v>3</v>
      </c>
      <c r="E293" s="172" t="s">
        <v>392</v>
      </c>
      <c r="F293" s="205">
        <f t="shared" si="15"/>
        <v>0</v>
      </c>
      <c r="G293" s="207">
        <f>SUM(G295:G298)</f>
        <v>0</v>
      </c>
      <c r="H293" s="207">
        <f>SUM(H295:H298)</f>
        <v>0</v>
      </c>
    </row>
    <row r="294" spans="1:8" ht="54">
      <c r="A294" s="171"/>
      <c r="B294" s="55"/>
      <c r="C294" s="175"/>
      <c r="D294" s="175"/>
      <c r="E294" s="172" t="s">
        <v>743</v>
      </c>
      <c r="F294" s="205"/>
      <c r="G294" s="208"/>
      <c r="H294" s="208"/>
    </row>
    <row r="295" spans="1:8" ht="15.75">
      <c r="A295" s="171"/>
      <c r="B295" s="55"/>
      <c r="C295" s="175"/>
      <c r="D295" s="175"/>
      <c r="E295" s="172" t="s">
        <v>744</v>
      </c>
      <c r="F295" s="205">
        <f t="shared" ref="F295:F298" si="16">G295+H295</f>
        <v>0</v>
      </c>
      <c r="G295" s="208"/>
      <c r="H295" s="208"/>
    </row>
    <row r="296" spans="1:8" ht="15.75">
      <c r="A296" s="171"/>
      <c r="B296" s="55"/>
      <c r="C296" s="175"/>
      <c r="D296" s="175"/>
      <c r="E296" s="172"/>
      <c r="F296" s="205">
        <f t="shared" si="16"/>
        <v>0</v>
      </c>
      <c r="G296" s="208"/>
      <c r="H296" s="208"/>
    </row>
    <row r="297" spans="1:8" ht="15.75">
      <c r="A297" s="171"/>
      <c r="B297" s="55"/>
      <c r="C297" s="175"/>
      <c r="D297" s="175"/>
      <c r="E297" s="172"/>
      <c r="F297" s="205">
        <f t="shared" si="16"/>
        <v>0</v>
      </c>
      <c r="G297" s="208"/>
      <c r="H297" s="208"/>
    </row>
    <row r="298" spans="1:8" ht="15.75">
      <c r="A298" s="171"/>
      <c r="B298" s="55"/>
      <c r="C298" s="175"/>
      <c r="D298" s="175"/>
      <c r="E298" s="172" t="s">
        <v>744</v>
      </c>
      <c r="F298" s="205">
        <f t="shared" si="16"/>
        <v>0</v>
      </c>
      <c r="G298" s="208"/>
      <c r="H298" s="208"/>
    </row>
    <row r="299" spans="1:8" ht="27">
      <c r="A299" s="171">
        <v>2440</v>
      </c>
      <c r="B299" s="54" t="s">
        <v>74</v>
      </c>
      <c r="C299" s="168">
        <v>4</v>
      </c>
      <c r="D299" s="168">
        <v>0</v>
      </c>
      <c r="E299" s="173" t="s">
        <v>396</v>
      </c>
      <c r="F299" s="205">
        <f t="shared" si="14"/>
        <v>0</v>
      </c>
      <c r="G299" s="207">
        <f>G301+G307+G313</f>
        <v>0</v>
      </c>
      <c r="H299" s="207">
        <f>H301+H307+H313</f>
        <v>0</v>
      </c>
    </row>
    <row r="300" spans="1:8" s="174" customFormat="1" ht="15.75">
      <c r="A300" s="171"/>
      <c r="B300" s="54"/>
      <c r="C300" s="168"/>
      <c r="D300" s="168"/>
      <c r="E300" s="172" t="s">
        <v>234</v>
      </c>
      <c r="F300" s="205"/>
      <c r="G300" s="209"/>
      <c r="H300" s="209"/>
    </row>
    <row r="301" spans="1:8" ht="40.5">
      <c r="A301" s="171">
        <v>2441</v>
      </c>
      <c r="B301" s="55" t="s">
        <v>74</v>
      </c>
      <c r="C301" s="175">
        <v>4</v>
      </c>
      <c r="D301" s="175">
        <v>1</v>
      </c>
      <c r="E301" s="172" t="s">
        <v>397</v>
      </c>
      <c r="F301" s="205">
        <f t="shared" si="14"/>
        <v>0</v>
      </c>
      <c r="G301" s="207">
        <f>SUM(G303:G306)</f>
        <v>0</v>
      </c>
      <c r="H301" s="207">
        <f>SUM(H303:H306)</f>
        <v>0</v>
      </c>
    </row>
    <row r="302" spans="1:8" ht="54">
      <c r="A302" s="171"/>
      <c r="B302" s="55"/>
      <c r="C302" s="175"/>
      <c r="D302" s="175"/>
      <c r="E302" s="172" t="s">
        <v>743</v>
      </c>
      <c r="F302" s="205"/>
      <c r="G302" s="208"/>
      <c r="H302" s="208"/>
    </row>
    <row r="303" spans="1:8" ht="15.75">
      <c r="A303" s="171"/>
      <c r="B303" s="55"/>
      <c r="C303" s="175"/>
      <c r="D303" s="175"/>
      <c r="E303" s="172" t="s">
        <v>744</v>
      </c>
      <c r="F303" s="205">
        <f t="shared" ref="F303:F307" si="17">G303+H303</f>
        <v>0</v>
      </c>
      <c r="G303" s="208"/>
      <c r="H303" s="208"/>
    </row>
    <row r="304" spans="1:8" ht="15.75">
      <c r="A304" s="171"/>
      <c r="B304" s="55"/>
      <c r="C304" s="175"/>
      <c r="D304" s="175"/>
      <c r="E304" s="172"/>
      <c r="F304" s="205">
        <f t="shared" si="17"/>
        <v>0</v>
      </c>
      <c r="G304" s="208"/>
      <c r="H304" s="208"/>
    </row>
    <row r="305" spans="1:8" ht="15.75">
      <c r="A305" s="171"/>
      <c r="B305" s="55"/>
      <c r="C305" s="175"/>
      <c r="D305" s="175"/>
      <c r="E305" s="172"/>
      <c r="F305" s="205">
        <f t="shared" si="17"/>
        <v>0</v>
      </c>
      <c r="G305" s="208"/>
      <c r="H305" s="208"/>
    </row>
    <row r="306" spans="1:8" ht="15.75">
      <c r="A306" s="171"/>
      <c r="B306" s="55"/>
      <c r="C306" s="175"/>
      <c r="D306" s="175"/>
      <c r="E306" s="172" t="s">
        <v>744</v>
      </c>
      <c r="F306" s="205">
        <f t="shared" si="17"/>
        <v>0</v>
      </c>
      <c r="G306" s="208"/>
      <c r="H306" s="208"/>
    </row>
    <row r="307" spans="1:8">
      <c r="A307" s="171">
        <v>2442</v>
      </c>
      <c r="B307" s="55" t="s">
        <v>74</v>
      </c>
      <c r="C307" s="175">
        <v>4</v>
      </c>
      <c r="D307" s="175">
        <v>2</v>
      </c>
      <c r="E307" s="172" t="s">
        <v>398</v>
      </c>
      <c r="F307" s="205">
        <f t="shared" si="17"/>
        <v>0</v>
      </c>
      <c r="G307" s="207">
        <f>SUM(G309:G312)</f>
        <v>0</v>
      </c>
      <c r="H307" s="207">
        <f>SUM(H309:H312)</f>
        <v>0</v>
      </c>
    </row>
    <row r="308" spans="1:8" ht="54">
      <c r="A308" s="171"/>
      <c r="B308" s="55"/>
      <c r="C308" s="175"/>
      <c r="D308" s="175"/>
      <c r="E308" s="172" t="s">
        <v>743</v>
      </c>
      <c r="F308" s="205"/>
      <c r="G308" s="208"/>
      <c r="H308" s="208"/>
    </row>
    <row r="309" spans="1:8" ht="15.75">
      <c r="A309" s="171"/>
      <c r="B309" s="55"/>
      <c r="C309" s="175"/>
      <c r="D309" s="175"/>
      <c r="E309" s="172" t="s">
        <v>744</v>
      </c>
      <c r="F309" s="205">
        <f t="shared" ref="F309:F313" si="18">G309+H309</f>
        <v>0</v>
      </c>
      <c r="G309" s="208"/>
      <c r="H309" s="208"/>
    </row>
    <row r="310" spans="1:8" ht="15.75">
      <c r="A310" s="171"/>
      <c r="B310" s="55"/>
      <c r="C310" s="175"/>
      <c r="D310" s="175"/>
      <c r="E310" s="172"/>
      <c r="F310" s="205">
        <f t="shared" si="18"/>
        <v>0</v>
      </c>
      <c r="G310" s="208"/>
      <c r="H310" s="208"/>
    </row>
    <row r="311" spans="1:8" ht="15.75">
      <c r="A311" s="171"/>
      <c r="B311" s="55"/>
      <c r="C311" s="175"/>
      <c r="D311" s="175"/>
      <c r="E311" s="172"/>
      <c r="F311" s="205">
        <f t="shared" si="18"/>
        <v>0</v>
      </c>
      <c r="G311" s="208"/>
      <c r="H311" s="208"/>
    </row>
    <row r="312" spans="1:8" ht="15.75">
      <c r="A312" s="171"/>
      <c r="B312" s="55"/>
      <c r="C312" s="175"/>
      <c r="D312" s="175"/>
      <c r="E312" s="172" t="s">
        <v>744</v>
      </c>
      <c r="F312" s="205">
        <f t="shared" si="18"/>
        <v>0</v>
      </c>
      <c r="G312" s="208"/>
      <c r="H312" s="208"/>
    </row>
    <row r="313" spans="1:8">
      <c r="A313" s="171">
        <v>2443</v>
      </c>
      <c r="B313" s="55" t="s">
        <v>74</v>
      </c>
      <c r="C313" s="175">
        <v>4</v>
      </c>
      <c r="D313" s="175">
        <v>3</v>
      </c>
      <c r="E313" s="172" t="s">
        <v>399</v>
      </c>
      <c r="F313" s="205">
        <f t="shared" si="18"/>
        <v>0</v>
      </c>
      <c r="G313" s="207">
        <f>SUM(G315:G318)</f>
        <v>0</v>
      </c>
      <c r="H313" s="207">
        <f>SUM(H315:H318)</f>
        <v>0</v>
      </c>
    </row>
    <row r="314" spans="1:8" ht="54">
      <c r="A314" s="171"/>
      <c r="B314" s="55"/>
      <c r="C314" s="175"/>
      <c r="D314" s="175"/>
      <c r="E314" s="172" t="s">
        <v>743</v>
      </c>
      <c r="F314" s="205"/>
      <c r="G314" s="208"/>
      <c r="H314" s="208"/>
    </row>
    <row r="315" spans="1:8" ht="15.75">
      <c r="A315" s="171"/>
      <c r="B315" s="55"/>
      <c r="C315" s="175"/>
      <c r="D315" s="175"/>
      <c r="E315" s="172" t="s">
        <v>744</v>
      </c>
      <c r="F315" s="205">
        <f t="shared" ref="F315:F318" si="19">G315+H315</f>
        <v>0</v>
      </c>
      <c r="G315" s="208"/>
      <c r="H315" s="208"/>
    </row>
    <row r="316" spans="1:8" ht="15.75">
      <c r="A316" s="171"/>
      <c r="B316" s="55"/>
      <c r="C316" s="175"/>
      <c r="D316" s="175"/>
      <c r="E316" s="172"/>
      <c r="F316" s="205">
        <f t="shared" si="19"/>
        <v>0</v>
      </c>
      <c r="G316" s="208"/>
      <c r="H316" s="208"/>
    </row>
    <row r="317" spans="1:8" ht="15.75">
      <c r="A317" s="171"/>
      <c r="B317" s="55"/>
      <c r="C317" s="175"/>
      <c r="D317" s="175"/>
      <c r="E317" s="172"/>
      <c r="F317" s="205">
        <f t="shared" si="19"/>
        <v>0</v>
      </c>
      <c r="G317" s="208"/>
      <c r="H317" s="208"/>
    </row>
    <row r="318" spans="1:8" ht="15.75">
      <c r="A318" s="171"/>
      <c r="B318" s="55"/>
      <c r="C318" s="175"/>
      <c r="D318" s="175"/>
      <c r="E318" s="172" t="s">
        <v>744</v>
      </c>
      <c r="F318" s="205">
        <f t="shared" si="19"/>
        <v>0</v>
      </c>
      <c r="G318" s="208"/>
      <c r="H318" s="208"/>
    </row>
    <row r="319" spans="1:8">
      <c r="A319" s="171">
        <v>2450</v>
      </c>
      <c r="B319" s="54" t="s">
        <v>74</v>
      </c>
      <c r="C319" s="168">
        <v>5</v>
      </c>
      <c r="D319" s="168">
        <v>0</v>
      </c>
      <c r="E319" s="173" t="s">
        <v>400</v>
      </c>
      <c r="F319" s="205">
        <f t="shared" si="14"/>
        <v>14000</v>
      </c>
      <c r="G319" s="207">
        <f>G321+G327+G333+G339+G345</f>
        <v>0</v>
      </c>
      <c r="H319" s="207">
        <f>H321+H327+H333+H339+H345</f>
        <v>14000</v>
      </c>
    </row>
    <row r="320" spans="1:8" s="174" customFormat="1" ht="15.75">
      <c r="A320" s="171"/>
      <c r="B320" s="54"/>
      <c r="C320" s="168"/>
      <c r="D320" s="168"/>
      <c r="E320" s="172" t="s">
        <v>234</v>
      </c>
      <c r="F320" s="205"/>
      <c r="G320" s="209"/>
      <c r="H320" s="209"/>
    </row>
    <row r="321" spans="1:8">
      <c r="A321" s="171">
        <v>2451</v>
      </c>
      <c r="B321" s="55" t="s">
        <v>74</v>
      </c>
      <c r="C321" s="175">
        <v>5</v>
      </c>
      <c r="D321" s="175">
        <v>1</v>
      </c>
      <c r="E321" s="172" t="s">
        <v>401</v>
      </c>
      <c r="F321" s="205">
        <f t="shared" si="14"/>
        <v>14000</v>
      </c>
      <c r="G321" s="207">
        <f>SUM(G323:G326)</f>
        <v>0</v>
      </c>
      <c r="H321" s="207">
        <f>SUM(H323:H326)</f>
        <v>14000</v>
      </c>
    </row>
    <row r="322" spans="1:8" ht="54">
      <c r="A322" s="171"/>
      <c r="B322" s="55"/>
      <c r="C322" s="175"/>
      <c r="D322" s="175"/>
      <c r="E322" s="172" t="s">
        <v>743</v>
      </c>
      <c r="F322" s="205"/>
      <c r="G322" s="208"/>
      <c r="H322" s="208"/>
    </row>
    <row r="323" spans="1:8" ht="28.5">
      <c r="A323" s="171"/>
      <c r="B323" s="55"/>
      <c r="C323" s="175"/>
      <c r="D323" s="175"/>
      <c r="E323" s="59" t="s">
        <v>541</v>
      </c>
      <c r="F323" s="205">
        <f t="shared" ref="F323:F327" si="20">G323+H323</f>
        <v>13720</v>
      </c>
      <c r="G323" s="208"/>
      <c r="H323" s="208">
        <v>13720</v>
      </c>
    </row>
    <row r="324" spans="1:8" ht="28.5">
      <c r="A324" s="171"/>
      <c r="B324" s="55"/>
      <c r="C324" s="175"/>
      <c r="D324" s="175"/>
      <c r="E324" s="60" t="s">
        <v>599</v>
      </c>
      <c r="F324" s="205">
        <f t="shared" si="20"/>
        <v>280</v>
      </c>
      <c r="G324" s="208"/>
      <c r="H324" s="208">
        <v>280</v>
      </c>
    </row>
    <row r="325" spans="1:8" ht="15.75">
      <c r="A325" s="171"/>
      <c r="B325" s="55"/>
      <c r="C325" s="175"/>
      <c r="D325" s="175"/>
      <c r="E325" s="172"/>
      <c r="F325" s="205">
        <f t="shared" si="20"/>
        <v>0</v>
      </c>
      <c r="G325" s="208"/>
      <c r="H325" s="208"/>
    </row>
    <row r="326" spans="1:8" ht="15.75">
      <c r="A326" s="171"/>
      <c r="B326" s="55"/>
      <c r="C326" s="175"/>
      <c r="D326" s="175"/>
      <c r="E326" s="172" t="s">
        <v>744</v>
      </c>
      <c r="F326" s="205">
        <f t="shared" si="20"/>
        <v>0</v>
      </c>
      <c r="G326" s="208"/>
      <c r="H326" s="208"/>
    </row>
    <row r="327" spans="1:8">
      <c r="A327" s="171">
        <v>2452</v>
      </c>
      <c r="B327" s="55" t="s">
        <v>74</v>
      </c>
      <c r="C327" s="175">
        <v>5</v>
      </c>
      <c r="D327" s="175">
        <v>2</v>
      </c>
      <c r="E327" s="172" t="s">
        <v>402</v>
      </c>
      <c r="F327" s="205">
        <f t="shared" si="20"/>
        <v>0</v>
      </c>
      <c r="G327" s="207">
        <f>SUM(G329:G332)</f>
        <v>0</v>
      </c>
      <c r="H327" s="207">
        <f>SUM(H329:H332)</f>
        <v>0</v>
      </c>
    </row>
    <row r="328" spans="1:8" ht="54">
      <c r="A328" s="171"/>
      <c r="B328" s="55"/>
      <c r="C328" s="175"/>
      <c r="D328" s="175"/>
      <c r="E328" s="172" t="s">
        <v>743</v>
      </c>
      <c r="F328" s="205"/>
      <c r="G328" s="208"/>
      <c r="H328" s="208"/>
    </row>
    <row r="329" spans="1:8" ht="15.75">
      <c r="A329" s="171"/>
      <c r="B329" s="55"/>
      <c r="C329" s="175"/>
      <c r="D329" s="175"/>
      <c r="E329" s="172" t="s">
        <v>744</v>
      </c>
      <c r="F329" s="205">
        <f t="shared" ref="F329:F333" si="21">G329+H329</f>
        <v>0</v>
      </c>
      <c r="G329" s="208"/>
      <c r="H329" s="208"/>
    </row>
    <row r="330" spans="1:8" ht="15.75">
      <c r="A330" s="171"/>
      <c r="B330" s="55"/>
      <c r="C330" s="175"/>
      <c r="D330" s="175"/>
      <c r="E330" s="172"/>
      <c r="F330" s="205">
        <f t="shared" si="21"/>
        <v>0</v>
      </c>
      <c r="G330" s="208"/>
      <c r="H330" s="208"/>
    </row>
    <row r="331" spans="1:8" ht="15.75">
      <c r="A331" s="171"/>
      <c r="B331" s="55"/>
      <c r="C331" s="175"/>
      <c r="D331" s="175"/>
      <c r="E331" s="172"/>
      <c r="F331" s="205">
        <f t="shared" si="21"/>
        <v>0</v>
      </c>
      <c r="G331" s="208"/>
      <c r="H331" s="208"/>
    </row>
    <row r="332" spans="1:8" ht="15.75">
      <c r="A332" s="171"/>
      <c r="B332" s="55"/>
      <c r="C332" s="175"/>
      <c r="D332" s="175"/>
      <c r="E332" s="172" t="s">
        <v>744</v>
      </c>
      <c r="F332" s="205">
        <f t="shared" si="21"/>
        <v>0</v>
      </c>
      <c r="G332" s="208"/>
      <c r="H332" s="208"/>
    </row>
    <row r="333" spans="1:8">
      <c r="A333" s="171">
        <v>2453</v>
      </c>
      <c r="B333" s="55" t="s">
        <v>74</v>
      </c>
      <c r="C333" s="175">
        <v>5</v>
      </c>
      <c r="D333" s="175">
        <v>3</v>
      </c>
      <c r="E333" s="172" t="s">
        <v>403</v>
      </c>
      <c r="F333" s="205">
        <f t="shared" si="21"/>
        <v>0</v>
      </c>
      <c r="G333" s="207">
        <f>SUM(G335:G338)</f>
        <v>0</v>
      </c>
      <c r="H333" s="207">
        <f>SUM(H335:H338)</f>
        <v>0</v>
      </c>
    </row>
    <row r="334" spans="1:8" ht="54">
      <c r="A334" s="171"/>
      <c r="B334" s="55"/>
      <c r="C334" s="175"/>
      <c r="D334" s="175"/>
      <c r="E334" s="172" t="s">
        <v>743</v>
      </c>
      <c r="F334" s="205"/>
      <c r="G334" s="208"/>
      <c r="H334" s="208"/>
    </row>
    <row r="335" spans="1:8" ht="15.75">
      <c r="A335" s="171"/>
      <c r="B335" s="55"/>
      <c r="C335" s="175"/>
      <c r="D335" s="175"/>
      <c r="E335" s="172" t="s">
        <v>744</v>
      </c>
      <c r="F335" s="205">
        <f t="shared" ref="F335:F339" si="22">G335+H335</f>
        <v>0</v>
      </c>
      <c r="G335" s="208"/>
      <c r="H335" s="208"/>
    </row>
    <row r="336" spans="1:8" ht="15.75">
      <c r="A336" s="171"/>
      <c r="B336" s="55"/>
      <c r="C336" s="175"/>
      <c r="D336" s="175"/>
      <c r="E336" s="172"/>
      <c r="F336" s="205">
        <f t="shared" si="22"/>
        <v>0</v>
      </c>
      <c r="G336" s="208"/>
      <c r="H336" s="208"/>
    </row>
    <row r="337" spans="1:8" ht="15.75">
      <c r="A337" s="171"/>
      <c r="B337" s="55"/>
      <c r="C337" s="175"/>
      <c r="D337" s="175"/>
      <c r="E337" s="172"/>
      <c r="F337" s="205">
        <f t="shared" si="22"/>
        <v>0</v>
      </c>
      <c r="G337" s="208"/>
      <c r="H337" s="208"/>
    </row>
    <row r="338" spans="1:8" ht="15.75">
      <c r="A338" s="171"/>
      <c r="B338" s="55"/>
      <c r="C338" s="175"/>
      <c r="D338" s="175"/>
      <c r="E338" s="172" t="s">
        <v>744</v>
      </c>
      <c r="F338" s="205">
        <f t="shared" si="22"/>
        <v>0</v>
      </c>
      <c r="G338" s="208"/>
      <c r="H338" s="208"/>
    </row>
    <row r="339" spans="1:8">
      <c r="A339" s="171">
        <v>2454</v>
      </c>
      <c r="B339" s="55" t="s">
        <v>74</v>
      </c>
      <c r="C339" s="175">
        <v>5</v>
      </c>
      <c r="D339" s="175">
        <v>4</v>
      </c>
      <c r="E339" s="172" t="s">
        <v>404</v>
      </c>
      <c r="F339" s="205">
        <f t="shared" si="22"/>
        <v>0</v>
      </c>
      <c r="G339" s="207">
        <f>SUM(G341:G344)</f>
        <v>0</v>
      </c>
      <c r="H339" s="207">
        <f>SUM(H341:H344)</f>
        <v>0</v>
      </c>
    </row>
    <row r="340" spans="1:8" ht="54">
      <c r="A340" s="171"/>
      <c r="B340" s="55"/>
      <c r="C340" s="175"/>
      <c r="D340" s="175"/>
      <c r="E340" s="172" t="s">
        <v>743</v>
      </c>
      <c r="F340" s="205"/>
      <c r="G340" s="208"/>
      <c r="H340" s="208"/>
    </row>
    <row r="341" spans="1:8" ht="15.75">
      <c r="A341" s="171"/>
      <c r="B341" s="55"/>
      <c r="C341" s="175"/>
      <c r="D341" s="175"/>
      <c r="E341" s="172" t="s">
        <v>744</v>
      </c>
      <c r="F341" s="205">
        <f t="shared" ref="F341:F345" si="23">G341+H341</f>
        <v>0</v>
      </c>
      <c r="G341" s="208"/>
      <c r="H341" s="208"/>
    </row>
    <row r="342" spans="1:8" ht="15.75">
      <c r="A342" s="171"/>
      <c r="B342" s="55"/>
      <c r="C342" s="175"/>
      <c r="D342" s="175"/>
      <c r="E342" s="172"/>
      <c r="F342" s="205">
        <f t="shared" si="23"/>
        <v>0</v>
      </c>
      <c r="G342" s="208"/>
      <c r="H342" s="208"/>
    </row>
    <row r="343" spans="1:8" ht="15.75">
      <c r="A343" s="171"/>
      <c r="B343" s="55"/>
      <c r="C343" s="175"/>
      <c r="D343" s="175"/>
      <c r="E343" s="172"/>
      <c r="F343" s="205">
        <f t="shared" si="23"/>
        <v>0</v>
      </c>
      <c r="G343" s="208"/>
      <c r="H343" s="208"/>
    </row>
    <row r="344" spans="1:8" ht="15.75">
      <c r="A344" s="171"/>
      <c r="B344" s="55"/>
      <c r="C344" s="175"/>
      <c r="D344" s="175"/>
      <c r="E344" s="172" t="s">
        <v>744</v>
      </c>
      <c r="F344" s="205">
        <f t="shared" si="23"/>
        <v>0</v>
      </c>
      <c r="G344" s="208"/>
      <c r="H344" s="208"/>
    </row>
    <row r="345" spans="1:8">
      <c r="A345" s="171">
        <v>2455</v>
      </c>
      <c r="B345" s="55" t="s">
        <v>74</v>
      </c>
      <c r="C345" s="175">
        <v>5</v>
      </c>
      <c r="D345" s="175">
        <v>5</v>
      </c>
      <c r="E345" s="172" t="s">
        <v>405</v>
      </c>
      <c r="F345" s="205">
        <f t="shared" si="23"/>
        <v>0</v>
      </c>
      <c r="G345" s="207"/>
      <c r="H345" s="207"/>
    </row>
    <row r="346" spans="1:8" ht="54">
      <c r="A346" s="171"/>
      <c r="B346" s="55"/>
      <c r="C346" s="175"/>
      <c r="D346" s="175"/>
      <c r="E346" s="172" t="s">
        <v>743</v>
      </c>
      <c r="F346" s="205"/>
      <c r="G346" s="208"/>
      <c r="H346" s="208"/>
    </row>
    <row r="347" spans="1:8" ht="28.5">
      <c r="A347" s="171"/>
      <c r="B347" s="55"/>
      <c r="C347" s="175"/>
      <c r="D347" s="175"/>
      <c r="E347" s="59" t="s">
        <v>541</v>
      </c>
      <c r="F347" s="205">
        <f t="shared" ref="F347:F361" si="24">G347+H347</f>
        <v>0</v>
      </c>
      <c r="G347" s="208"/>
      <c r="H347" s="208"/>
    </row>
    <row r="348" spans="1:8" ht="28.5">
      <c r="A348" s="171"/>
      <c r="B348" s="55"/>
      <c r="C348" s="175"/>
      <c r="D348" s="175"/>
      <c r="E348" s="60" t="s">
        <v>599</v>
      </c>
      <c r="F348" s="205">
        <f t="shared" si="24"/>
        <v>0</v>
      </c>
      <c r="G348" s="208"/>
      <c r="H348" s="208"/>
    </row>
    <row r="349" spans="1:8" ht="15.75">
      <c r="A349" s="171"/>
      <c r="B349" s="55"/>
      <c r="C349" s="175"/>
      <c r="D349" s="175"/>
      <c r="E349" s="172"/>
      <c r="F349" s="205">
        <f t="shared" si="24"/>
        <v>0</v>
      </c>
      <c r="G349" s="208"/>
      <c r="H349" s="208"/>
    </row>
    <row r="350" spans="1:8" ht="15.75">
      <c r="A350" s="171"/>
      <c r="B350" s="55"/>
      <c r="C350" s="175"/>
      <c r="D350" s="175"/>
      <c r="E350" s="172" t="s">
        <v>744</v>
      </c>
      <c r="F350" s="205">
        <f t="shared" si="24"/>
        <v>0</v>
      </c>
      <c r="G350" s="208"/>
      <c r="H350" s="208"/>
    </row>
    <row r="351" spans="1:8">
      <c r="A351" s="171">
        <v>2460</v>
      </c>
      <c r="B351" s="54" t="s">
        <v>74</v>
      </c>
      <c r="C351" s="168">
        <v>6</v>
      </c>
      <c r="D351" s="168">
        <v>0</v>
      </c>
      <c r="E351" s="173" t="s">
        <v>406</v>
      </c>
      <c r="F351" s="205">
        <f t="shared" si="24"/>
        <v>0</v>
      </c>
      <c r="G351" s="207">
        <f>G353</f>
        <v>0</v>
      </c>
      <c r="H351" s="207">
        <f>H353</f>
        <v>0</v>
      </c>
    </row>
    <row r="352" spans="1:8" s="174" customFormat="1" ht="15.75">
      <c r="A352" s="171"/>
      <c r="B352" s="54"/>
      <c r="C352" s="168"/>
      <c r="D352" s="168"/>
      <c r="E352" s="172" t="s">
        <v>234</v>
      </c>
      <c r="F352" s="205"/>
      <c r="G352" s="209"/>
      <c r="H352" s="209"/>
    </row>
    <row r="353" spans="1:8">
      <c r="A353" s="171">
        <v>2461</v>
      </c>
      <c r="B353" s="55" t="s">
        <v>74</v>
      </c>
      <c r="C353" s="175">
        <v>6</v>
      </c>
      <c r="D353" s="175">
        <v>1</v>
      </c>
      <c r="E353" s="172" t="s">
        <v>407</v>
      </c>
      <c r="F353" s="205">
        <f t="shared" si="24"/>
        <v>0</v>
      </c>
      <c r="G353" s="207">
        <f>SUM(G355:G358)</f>
        <v>0</v>
      </c>
      <c r="H353" s="207">
        <f>SUM(H355:H358)</f>
        <v>0</v>
      </c>
    </row>
    <row r="354" spans="1:8" ht="54">
      <c r="A354" s="171"/>
      <c r="B354" s="55"/>
      <c r="C354" s="175"/>
      <c r="D354" s="175"/>
      <c r="E354" s="172" t="s">
        <v>743</v>
      </c>
      <c r="F354" s="205"/>
      <c r="G354" s="208"/>
      <c r="H354" s="208"/>
    </row>
    <row r="355" spans="1:8" ht="15.75">
      <c r="A355" s="171"/>
      <c r="B355" s="55"/>
      <c r="C355" s="175"/>
      <c r="D355" s="175"/>
      <c r="E355" s="172" t="s">
        <v>744</v>
      </c>
      <c r="F355" s="205">
        <f t="shared" ref="F355:F358" si="25">G355+H355</f>
        <v>0</v>
      </c>
      <c r="G355" s="208"/>
      <c r="H355" s="208"/>
    </row>
    <row r="356" spans="1:8" ht="15.75">
      <c r="A356" s="171"/>
      <c r="B356" s="55"/>
      <c r="C356" s="175"/>
      <c r="D356" s="175"/>
      <c r="E356" s="172"/>
      <c r="F356" s="205">
        <f t="shared" si="25"/>
        <v>0</v>
      </c>
      <c r="G356" s="208"/>
      <c r="H356" s="208"/>
    </row>
    <row r="357" spans="1:8" ht="15.75">
      <c r="A357" s="171"/>
      <c r="B357" s="55"/>
      <c r="C357" s="175"/>
      <c r="D357" s="175"/>
      <c r="E357" s="172"/>
      <c r="F357" s="205">
        <f t="shared" si="25"/>
        <v>0</v>
      </c>
      <c r="G357" s="208"/>
      <c r="H357" s="208"/>
    </row>
    <row r="358" spans="1:8" ht="15.75">
      <c r="A358" s="171"/>
      <c r="B358" s="55"/>
      <c r="C358" s="175"/>
      <c r="D358" s="175"/>
      <c r="E358" s="172" t="s">
        <v>744</v>
      </c>
      <c r="F358" s="205">
        <f t="shared" si="25"/>
        <v>0</v>
      </c>
      <c r="G358" s="208"/>
      <c r="H358" s="208"/>
    </row>
    <row r="359" spans="1:8">
      <c r="A359" s="171">
        <v>2470</v>
      </c>
      <c r="B359" s="54" t="s">
        <v>74</v>
      </c>
      <c r="C359" s="168">
        <v>7</v>
      </c>
      <c r="D359" s="168">
        <v>0</v>
      </c>
      <c r="E359" s="173" t="s">
        <v>408</v>
      </c>
      <c r="F359" s="205">
        <f t="shared" si="24"/>
        <v>16000</v>
      </c>
      <c r="G359" s="207">
        <f>G361+G367+G373+G379</f>
        <v>1000</v>
      </c>
      <c r="H359" s="207">
        <f>H361+H367+H373+H379</f>
        <v>15000</v>
      </c>
    </row>
    <row r="360" spans="1:8" s="174" customFormat="1" ht="15.75">
      <c r="A360" s="171"/>
      <c r="B360" s="54"/>
      <c r="C360" s="168"/>
      <c r="D360" s="168"/>
      <c r="E360" s="172" t="s">
        <v>234</v>
      </c>
      <c r="F360" s="205"/>
      <c r="G360" s="209"/>
      <c r="H360" s="209"/>
    </row>
    <row r="361" spans="1:8" ht="40.5">
      <c r="A361" s="171">
        <v>2471</v>
      </c>
      <c r="B361" s="55" t="s">
        <v>74</v>
      </c>
      <c r="C361" s="175">
        <v>7</v>
      </c>
      <c r="D361" s="175">
        <v>1</v>
      </c>
      <c r="E361" s="172" t="s">
        <v>409</v>
      </c>
      <c r="F361" s="205">
        <f t="shared" si="24"/>
        <v>15000</v>
      </c>
      <c r="G361" s="207">
        <f>SUM(G363:G366)</f>
        <v>0</v>
      </c>
      <c r="H361" s="207">
        <f>SUM(H363:H366)</f>
        <v>15000</v>
      </c>
    </row>
    <row r="362" spans="1:8" ht="54">
      <c r="A362" s="171"/>
      <c r="B362" s="55"/>
      <c r="C362" s="175"/>
      <c r="D362" s="175"/>
      <c r="E362" s="172" t="s">
        <v>743</v>
      </c>
      <c r="F362" s="205"/>
      <c r="G362" s="208"/>
      <c r="H362" s="208"/>
    </row>
    <row r="363" spans="1:8" ht="28.5">
      <c r="A363" s="171"/>
      <c r="B363" s="55"/>
      <c r="C363" s="175"/>
      <c r="D363" s="175"/>
      <c r="E363" s="59" t="s">
        <v>541</v>
      </c>
      <c r="F363" s="205">
        <f t="shared" ref="F363:F367" si="26">G363+H363</f>
        <v>14700</v>
      </c>
      <c r="G363" s="208"/>
      <c r="H363" s="208">
        <v>14700</v>
      </c>
    </row>
    <row r="364" spans="1:8" ht="28.5">
      <c r="A364" s="171"/>
      <c r="B364" s="55"/>
      <c r="C364" s="175"/>
      <c r="D364" s="175"/>
      <c r="E364" s="60" t="s">
        <v>599</v>
      </c>
      <c r="F364" s="205">
        <f t="shared" si="26"/>
        <v>300</v>
      </c>
      <c r="G364" s="208"/>
      <c r="H364" s="208">
        <v>300</v>
      </c>
    </row>
    <row r="365" spans="1:8" ht="15.75">
      <c r="A365" s="171"/>
      <c r="B365" s="55"/>
      <c r="C365" s="175"/>
      <c r="D365" s="175"/>
      <c r="E365" s="172"/>
      <c r="F365" s="205">
        <f t="shared" si="26"/>
        <v>0</v>
      </c>
      <c r="G365" s="208"/>
      <c r="H365" s="208"/>
    </row>
    <row r="366" spans="1:8" ht="15.75">
      <c r="A366" s="171"/>
      <c r="B366" s="55"/>
      <c r="C366" s="175"/>
      <c r="D366" s="175"/>
      <c r="E366" s="172" t="s">
        <v>744</v>
      </c>
      <c r="F366" s="205">
        <f t="shared" si="26"/>
        <v>0</v>
      </c>
      <c r="G366" s="208"/>
      <c r="H366" s="208"/>
    </row>
    <row r="367" spans="1:8" ht="27">
      <c r="A367" s="171">
        <v>2472</v>
      </c>
      <c r="B367" s="55" t="s">
        <v>74</v>
      </c>
      <c r="C367" s="175">
        <v>7</v>
      </c>
      <c r="D367" s="175">
        <v>2</v>
      </c>
      <c r="E367" s="172" t="s">
        <v>410</v>
      </c>
      <c r="F367" s="205">
        <f t="shared" si="26"/>
        <v>0</v>
      </c>
      <c r="G367" s="207">
        <f>SUM(G369:G372)</f>
        <v>0</v>
      </c>
      <c r="H367" s="207">
        <f>SUM(H369:H372)</f>
        <v>0</v>
      </c>
    </row>
    <row r="368" spans="1:8" ht="54">
      <c r="A368" s="171"/>
      <c r="B368" s="55"/>
      <c r="C368" s="175"/>
      <c r="D368" s="175"/>
      <c r="E368" s="172" t="s">
        <v>743</v>
      </c>
      <c r="F368" s="205"/>
      <c r="G368" s="208"/>
      <c r="H368" s="208"/>
    </row>
    <row r="369" spans="1:8" ht="15.75">
      <c r="A369" s="171"/>
      <c r="B369" s="55"/>
      <c r="C369" s="175"/>
      <c r="D369" s="175"/>
      <c r="E369" s="172" t="s">
        <v>744</v>
      </c>
      <c r="F369" s="205">
        <f t="shared" ref="F369:F373" si="27">G369+H369</f>
        <v>0</v>
      </c>
      <c r="G369" s="208"/>
      <c r="H369" s="208"/>
    </row>
    <row r="370" spans="1:8" ht="15.75">
      <c r="A370" s="171"/>
      <c r="B370" s="55"/>
      <c r="C370" s="175"/>
      <c r="D370" s="175"/>
      <c r="E370" s="172"/>
      <c r="F370" s="205">
        <f t="shared" si="27"/>
        <v>0</v>
      </c>
      <c r="G370" s="208"/>
      <c r="H370" s="208"/>
    </row>
    <row r="371" spans="1:8" ht="15.75">
      <c r="A371" s="171"/>
      <c r="B371" s="55"/>
      <c r="C371" s="175"/>
      <c r="D371" s="175"/>
      <c r="E371" s="172"/>
      <c r="F371" s="205">
        <f t="shared" si="27"/>
        <v>0</v>
      </c>
      <c r="G371" s="208"/>
      <c r="H371" s="208"/>
    </row>
    <row r="372" spans="1:8" ht="15.75">
      <c r="A372" s="171"/>
      <c r="B372" s="55"/>
      <c r="C372" s="175"/>
      <c r="D372" s="175"/>
      <c r="E372" s="172" t="s">
        <v>744</v>
      </c>
      <c r="F372" s="205">
        <f t="shared" si="27"/>
        <v>0</v>
      </c>
      <c r="G372" s="208"/>
      <c r="H372" s="208"/>
    </row>
    <row r="373" spans="1:8">
      <c r="A373" s="171">
        <v>2473</v>
      </c>
      <c r="B373" s="55" t="s">
        <v>74</v>
      </c>
      <c r="C373" s="175">
        <v>7</v>
      </c>
      <c r="D373" s="175">
        <v>3</v>
      </c>
      <c r="E373" s="172" t="s">
        <v>411</v>
      </c>
      <c r="F373" s="205">
        <f t="shared" si="27"/>
        <v>1000</v>
      </c>
      <c r="G373" s="207">
        <f>SUM(G375:G378)</f>
        <v>1000</v>
      </c>
      <c r="H373" s="207">
        <f>SUM(H375:H378)</f>
        <v>0</v>
      </c>
    </row>
    <row r="374" spans="1:8" ht="54">
      <c r="A374" s="171"/>
      <c r="B374" s="55"/>
      <c r="C374" s="175"/>
      <c r="D374" s="175"/>
      <c r="E374" s="172" t="s">
        <v>743</v>
      </c>
      <c r="F374" s="205"/>
      <c r="G374" s="208"/>
      <c r="H374" s="208"/>
    </row>
    <row r="375" spans="1:8" ht="42.75">
      <c r="A375" s="171"/>
      <c r="B375" s="55"/>
      <c r="C375" s="175"/>
      <c r="D375" s="175"/>
      <c r="E375" s="60" t="s">
        <v>585</v>
      </c>
      <c r="F375" s="205">
        <f t="shared" ref="F375:F379" si="28">G375+H375</f>
        <v>1000</v>
      </c>
      <c r="G375" s="208">
        <v>1000</v>
      </c>
      <c r="H375" s="208"/>
    </row>
    <row r="376" spans="1:8" ht="15.75">
      <c r="A376" s="171"/>
      <c r="B376" s="55"/>
      <c r="C376" s="175"/>
      <c r="D376" s="175"/>
      <c r="E376" s="172"/>
      <c r="F376" s="205">
        <f t="shared" si="28"/>
        <v>0</v>
      </c>
      <c r="G376" s="208"/>
      <c r="H376" s="208"/>
    </row>
    <row r="377" spans="1:8" ht="15.75">
      <c r="A377" s="171"/>
      <c r="B377" s="55"/>
      <c r="C377" s="175"/>
      <c r="D377" s="175"/>
      <c r="E377" s="172"/>
      <c r="F377" s="205">
        <f t="shared" si="28"/>
        <v>0</v>
      </c>
      <c r="G377" s="208"/>
      <c r="H377" s="208"/>
    </row>
    <row r="378" spans="1:8" ht="15.75">
      <c r="A378" s="171"/>
      <c r="B378" s="55"/>
      <c r="C378" s="175"/>
      <c r="D378" s="175"/>
      <c r="E378" s="172" t="s">
        <v>744</v>
      </c>
      <c r="F378" s="205">
        <f t="shared" si="28"/>
        <v>0</v>
      </c>
      <c r="G378" s="208"/>
      <c r="H378" s="208"/>
    </row>
    <row r="379" spans="1:8">
      <c r="A379" s="171">
        <v>2474</v>
      </c>
      <c r="B379" s="55" t="s">
        <v>74</v>
      </c>
      <c r="C379" s="175">
        <v>7</v>
      </c>
      <c r="D379" s="175">
        <v>4</v>
      </c>
      <c r="E379" s="172" t="s">
        <v>412</v>
      </c>
      <c r="F379" s="205">
        <f t="shared" si="28"/>
        <v>0</v>
      </c>
      <c r="G379" s="207">
        <f>SUM(G381:G384)</f>
        <v>0</v>
      </c>
      <c r="H379" s="207">
        <f>SUM(H381:H384)</f>
        <v>0</v>
      </c>
    </row>
    <row r="380" spans="1:8" ht="54">
      <c r="A380" s="171"/>
      <c r="B380" s="55"/>
      <c r="C380" s="175"/>
      <c r="D380" s="175"/>
      <c r="E380" s="172" t="s">
        <v>743</v>
      </c>
      <c r="F380" s="205"/>
      <c r="G380" s="208"/>
      <c r="H380" s="208"/>
    </row>
    <row r="381" spans="1:8" ht="15.75">
      <c r="A381" s="171"/>
      <c r="B381" s="55"/>
      <c r="C381" s="175"/>
      <c r="D381" s="175"/>
      <c r="E381" s="172" t="s">
        <v>744</v>
      </c>
      <c r="F381" s="205">
        <f t="shared" ref="F381:F441" si="29">G381+H381</f>
        <v>0</v>
      </c>
      <c r="G381" s="208"/>
      <c r="H381" s="208"/>
    </row>
    <row r="382" spans="1:8" ht="15.75">
      <c r="A382" s="171"/>
      <c r="B382" s="55"/>
      <c r="C382" s="175"/>
      <c r="D382" s="175"/>
      <c r="E382" s="172"/>
      <c r="F382" s="205">
        <f t="shared" si="29"/>
        <v>0</v>
      </c>
      <c r="G382" s="208"/>
      <c r="H382" s="208"/>
    </row>
    <row r="383" spans="1:8" ht="15.75">
      <c r="A383" s="171"/>
      <c r="B383" s="55"/>
      <c r="C383" s="175"/>
      <c r="D383" s="175"/>
      <c r="E383" s="172"/>
      <c r="F383" s="205">
        <f t="shared" si="29"/>
        <v>0</v>
      </c>
      <c r="G383" s="208"/>
      <c r="H383" s="208"/>
    </row>
    <row r="384" spans="1:8" ht="15.75">
      <c r="A384" s="171"/>
      <c r="B384" s="55"/>
      <c r="C384" s="175"/>
      <c r="D384" s="175"/>
      <c r="E384" s="172" t="s">
        <v>744</v>
      </c>
      <c r="F384" s="205">
        <f t="shared" si="29"/>
        <v>0</v>
      </c>
      <c r="G384" s="208"/>
      <c r="H384" s="208"/>
    </row>
    <row r="385" spans="1:8" ht="40.5">
      <c r="A385" s="171">
        <v>2480</v>
      </c>
      <c r="B385" s="54" t="s">
        <v>74</v>
      </c>
      <c r="C385" s="168">
        <v>8</v>
      </c>
      <c r="D385" s="168">
        <v>0</v>
      </c>
      <c r="E385" s="173" t="s">
        <v>413</v>
      </c>
      <c r="F385" s="205">
        <f t="shared" si="29"/>
        <v>0</v>
      </c>
      <c r="G385" s="207">
        <f>G387+G393+G399+G405</f>
        <v>0</v>
      </c>
      <c r="H385" s="207">
        <f>H387+H393+H399+H405</f>
        <v>0</v>
      </c>
    </row>
    <row r="386" spans="1:8" s="174" customFormat="1" ht="15.75">
      <c r="A386" s="171"/>
      <c r="B386" s="54"/>
      <c r="C386" s="168"/>
      <c r="D386" s="168"/>
      <c r="E386" s="172" t="s">
        <v>234</v>
      </c>
      <c r="F386" s="205"/>
      <c r="G386" s="209"/>
      <c r="H386" s="209"/>
    </row>
    <row r="387" spans="1:8" ht="54">
      <c r="A387" s="171">
        <v>2481</v>
      </c>
      <c r="B387" s="55" t="s">
        <v>74</v>
      </c>
      <c r="C387" s="175">
        <v>8</v>
      </c>
      <c r="D387" s="175">
        <v>1</v>
      </c>
      <c r="E387" s="172" t="s">
        <v>414</v>
      </c>
      <c r="F387" s="205">
        <f t="shared" si="29"/>
        <v>0</v>
      </c>
      <c r="G387" s="207">
        <f>SUM(G389:G392)</f>
        <v>0</v>
      </c>
      <c r="H387" s="207">
        <f>SUM(H389:H392)</f>
        <v>0</v>
      </c>
    </row>
    <row r="388" spans="1:8" ht="54">
      <c r="A388" s="171"/>
      <c r="B388" s="55"/>
      <c r="C388" s="175"/>
      <c r="D388" s="175"/>
      <c r="E388" s="172" t="s">
        <v>743</v>
      </c>
      <c r="F388" s="205"/>
      <c r="G388" s="208"/>
      <c r="H388" s="208"/>
    </row>
    <row r="389" spans="1:8" ht="15.75">
      <c r="A389" s="171"/>
      <c r="B389" s="55"/>
      <c r="C389" s="175"/>
      <c r="D389" s="175"/>
      <c r="E389" s="172" t="s">
        <v>744</v>
      </c>
      <c r="F389" s="205">
        <f t="shared" ref="F389:F393" si="30">G389+H389</f>
        <v>0</v>
      </c>
      <c r="G389" s="208"/>
      <c r="H389" s="208"/>
    </row>
    <row r="390" spans="1:8" ht="15.75">
      <c r="A390" s="171"/>
      <c r="B390" s="55"/>
      <c r="C390" s="175"/>
      <c r="D390" s="175"/>
      <c r="E390" s="172"/>
      <c r="F390" s="205">
        <f t="shared" si="30"/>
        <v>0</v>
      </c>
      <c r="G390" s="208"/>
      <c r="H390" s="208"/>
    </row>
    <row r="391" spans="1:8" ht="15.75">
      <c r="A391" s="171"/>
      <c r="B391" s="55"/>
      <c r="C391" s="175"/>
      <c r="D391" s="175"/>
      <c r="E391" s="172"/>
      <c r="F391" s="205">
        <f t="shared" si="30"/>
        <v>0</v>
      </c>
      <c r="G391" s="208"/>
      <c r="H391" s="208"/>
    </row>
    <row r="392" spans="1:8" ht="15.75">
      <c r="A392" s="171"/>
      <c r="B392" s="55"/>
      <c r="C392" s="175"/>
      <c r="D392" s="175"/>
      <c r="E392" s="172" t="s">
        <v>744</v>
      </c>
      <c r="F392" s="205">
        <f t="shared" si="30"/>
        <v>0</v>
      </c>
      <c r="G392" s="208"/>
      <c r="H392" s="208"/>
    </row>
    <row r="393" spans="1:8" ht="54">
      <c r="A393" s="171">
        <v>2482</v>
      </c>
      <c r="B393" s="55" t="s">
        <v>74</v>
      </c>
      <c r="C393" s="175">
        <v>8</v>
      </c>
      <c r="D393" s="175">
        <v>2</v>
      </c>
      <c r="E393" s="172" t="s">
        <v>415</v>
      </c>
      <c r="F393" s="205">
        <f t="shared" si="30"/>
        <v>0</v>
      </c>
      <c r="G393" s="207">
        <f>SUM(G395:G398)</f>
        <v>0</v>
      </c>
      <c r="H393" s="207">
        <f>SUM(H395:H398)</f>
        <v>0</v>
      </c>
    </row>
    <row r="394" spans="1:8" ht="54">
      <c r="A394" s="171"/>
      <c r="B394" s="55"/>
      <c r="C394" s="175"/>
      <c r="D394" s="175"/>
      <c r="E394" s="172" t="s">
        <v>743</v>
      </c>
      <c r="F394" s="205"/>
      <c r="G394" s="208"/>
      <c r="H394" s="208"/>
    </row>
    <row r="395" spans="1:8" ht="15.75">
      <c r="A395" s="171"/>
      <c r="B395" s="55"/>
      <c r="C395" s="175"/>
      <c r="D395" s="175"/>
      <c r="E395" s="172" t="s">
        <v>744</v>
      </c>
      <c r="F395" s="205">
        <f t="shared" ref="F395:F399" si="31">G395+H395</f>
        <v>0</v>
      </c>
      <c r="G395" s="208"/>
      <c r="H395" s="208"/>
    </row>
    <row r="396" spans="1:8" ht="15.75">
      <c r="A396" s="171"/>
      <c r="B396" s="55"/>
      <c r="C396" s="175"/>
      <c r="D396" s="175"/>
      <c r="E396" s="172"/>
      <c r="F396" s="205">
        <f t="shared" si="31"/>
        <v>0</v>
      </c>
      <c r="G396" s="208"/>
      <c r="H396" s="208"/>
    </row>
    <row r="397" spans="1:8" ht="15.75">
      <c r="A397" s="171"/>
      <c r="B397" s="55"/>
      <c r="C397" s="175"/>
      <c r="D397" s="175"/>
      <c r="E397" s="172"/>
      <c r="F397" s="205">
        <f t="shared" si="31"/>
        <v>0</v>
      </c>
      <c r="G397" s="208"/>
      <c r="H397" s="208"/>
    </row>
    <row r="398" spans="1:8" ht="15.75">
      <c r="A398" s="171"/>
      <c r="B398" s="55"/>
      <c r="C398" s="175"/>
      <c r="D398" s="175"/>
      <c r="E398" s="172" t="s">
        <v>744</v>
      </c>
      <c r="F398" s="205">
        <f t="shared" si="31"/>
        <v>0</v>
      </c>
      <c r="G398" s="208"/>
      <c r="H398" s="208"/>
    </row>
    <row r="399" spans="1:8" ht="40.5">
      <c r="A399" s="171">
        <v>2483</v>
      </c>
      <c r="B399" s="55" t="s">
        <v>74</v>
      </c>
      <c r="C399" s="175">
        <v>8</v>
      </c>
      <c r="D399" s="175">
        <v>3</v>
      </c>
      <c r="E399" s="172" t="s">
        <v>416</v>
      </c>
      <c r="F399" s="205">
        <f t="shared" si="31"/>
        <v>0</v>
      </c>
      <c r="G399" s="207">
        <f>SUM(G401:G404)</f>
        <v>0</v>
      </c>
      <c r="H399" s="207">
        <f>SUM(H401:H404)</f>
        <v>0</v>
      </c>
    </row>
    <row r="400" spans="1:8" ht="54">
      <c r="A400" s="171"/>
      <c r="B400" s="55"/>
      <c r="C400" s="175"/>
      <c r="D400" s="175"/>
      <c r="E400" s="172" t="s">
        <v>743</v>
      </c>
      <c r="F400" s="205"/>
      <c r="G400" s="208"/>
      <c r="H400" s="208"/>
    </row>
    <row r="401" spans="1:8" ht="15.75">
      <c r="A401" s="171"/>
      <c r="B401" s="55"/>
      <c r="C401" s="175"/>
      <c r="D401" s="175"/>
      <c r="E401" s="172" t="s">
        <v>744</v>
      </c>
      <c r="F401" s="205">
        <f t="shared" ref="F401:F405" si="32">G401+H401</f>
        <v>0</v>
      </c>
      <c r="G401" s="208"/>
      <c r="H401" s="208"/>
    </row>
    <row r="402" spans="1:8" ht="15.75">
      <c r="A402" s="171"/>
      <c r="B402" s="55"/>
      <c r="C402" s="175"/>
      <c r="D402" s="175"/>
      <c r="E402" s="172"/>
      <c r="F402" s="205">
        <f t="shared" si="32"/>
        <v>0</v>
      </c>
      <c r="G402" s="208"/>
      <c r="H402" s="208"/>
    </row>
    <row r="403" spans="1:8" ht="15.75">
      <c r="A403" s="171"/>
      <c r="B403" s="55"/>
      <c r="C403" s="175"/>
      <c r="D403" s="175"/>
      <c r="E403" s="172"/>
      <c r="F403" s="205">
        <f t="shared" si="32"/>
        <v>0</v>
      </c>
      <c r="G403" s="208"/>
      <c r="H403" s="208"/>
    </row>
    <row r="404" spans="1:8" ht="15.75">
      <c r="A404" s="171"/>
      <c r="B404" s="55"/>
      <c r="C404" s="175"/>
      <c r="D404" s="175"/>
      <c r="E404" s="172" t="s">
        <v>744</v>
      </c>
      <c r="F404" s="205">
        <f t="shared" si="32"/>
        <v>0</v>
      </c>
      <c r="G404" s="208"/>
      <c r="H404" s="208"/>
    </row>
    <row r="405" spans="1:8" ht="54">
      <c r="A405" s="171">
        <v>2484</v>
      </c>
      <c r="B405" s="55" t="s">
        <v>74</v>
      </c>
      <c r="C405" s="175">
        <v>8</v>
      </c>
      <c r="D405" s="175">
        <v>4</v>
      </c>
      <c r="E405" s="172" t="s">
        <v>417</v>
      </c>
      <c r="F405" s="205">
        <f t="shared" si="32"/>
        <v>0</v>
      </c>
      <c r="G405" s="207">
        <f>SUM(G407:G410)</f>
        <v>0</v>
      </c>
      <c r="H405" s="207">
        <f>SUM(H407:H410)</f>
        <v>0</v>
      </c>
    </row>
    <row r="406" spans="1:8" ht="54">
      <c r="A406" s="171"/>
      <c r="B406" s="55"/>
      <c r="C406" s="175"/>
      <c r="D406" s="175"/>
      <c r="E406" s="172" t="s">
        <v>743</v>
      </c>
      <c r="F406" s="205"/>
      <c r="G406" s="208"/>
      <c r="H406" s="208"/>
    </row>
    <row r="407" spans="1:8" ht="15.75">
      <c r="A407" s="171"/>
      <c r="B407" s="55"/>
      <c r="C407" s="175"/>
      <c r="D407" s="175"/>
      <c r="E407" s="172" t="s">
        <v>744</v>
      </c>
      <c r="F407" s="205">
        <f t="shared" ref="F407:F410" si="33">G407+H407</f>
        <v>0</v>
      </c>
      <c r="G407" s="208"/>
      <c r="H407" s="208"/>
    </row>
    <row r="408" spans="1:8" ht="15.75">
      <c r="A408" s="171"/>
      <c r="B408" s="55"/>
      <c r="C408" s="175"/>
      <c r="D408" s="175"/>
      <c r="E408" s="172"/>
      <c r="F408" s="205">
        <f t="shared" si="33"/>
        <v>0</v>
      </c>
      <c r="G408" s="208"/>
      <c r="H408" s="208"/>
    </row>
    <row r="409" spans="1:8" ht="15.75">
      <c r="A409" s="171"/>
      <c r="B409" s="55"/>
      <c r="C409" s="175"/>
      <c r="D409" s="175"/>
      <c r="E409" s="172"/>
      <c r="F409" s="205">
        <f t="shared" si="33"/>
        <v>0</v>
      </c>
      <c r="G409" s="208"/>
      <c r="H409" s="208"/>
    </row>
    <row r="410" spans="1:8" ht="15.75">
      <c r="A410" s="171"/>
      <c r="B410" s="55"/>
      <c r="C410" s="175"/>
      <c r="D410" s="175"/>
      <c r="E410" s="172" t="s">
        <v>744</v>
      </c>
      <c r="F410" s="205">
        <f t="shared" si="33"/>
        <v>0</v>
      </c>
      <c r="G410" s="208"/>
      <c r="H410" s="208"/>
    </row>
    <row r="411" spans="1:8" ht="27">
      <c r="A411" s="171">
        <v>2490</v>
      </c>
      <c r="B411" s="54" t="s">
        <v>74</v>
      </c>
      <c r="C411" s="168">
        <v>9</v>
      </c>
      <c r="D411" s="168">
        <v>0</v>
      </c>
      <c r="E411" s="173" t="s">
        <v>422</v>
      </c>
      <c r="F411" s="205">
        <f t="shared" si="29"/>
        <v>0</v>
      </c>
      <c r="G411" s="207">
        <f>G413</f>
        <v>0</v>
      </c>
      <c r="H411" s="207">
        <f>H413</f>
        <v>0</v>
      </c>
    </row>
    <row r="412" spans="1:8" s="174" customFormat="1" ht="15.75">
      <c r="A412" s="171"/>
      <c r="B412" s="54"/>
      <c r="C412" s="168"/>
      <c r="D412" s="168"/>
      <c r="E412" s="172" t="s">
        <v>234</v>
      </c>
      <c r="F412" s="205"/>
      <c r="G412" s="209"/>
      <c r="H412" s="209"/>
    </row>
    <row r="413" spans="1:8" ht="27">
      <c r="A413" s="171">
        <v>2491</v>
      </c>
      <c r="B413" s="55" t="s">
        <v>74</v>
      </c>
      <c r="C413" s="175">
        <v>9</v>
      </c>
      <c r="D413" s="175">
        <v>1</v>
      </c>
      <c r="E413" s="172" t="s">
        <v>422</v>
      </c>
      <c r="F413" s="205">
        <f t="shared" si="29"/>
        <v>0</v>
      </c>
      <c r="G413" s="207">
        <f>SUM(G415:G418)</f>
        <v>0</v>
      </c>
      <c r="H413" s="207">
        <f>SUM(H415:H418)</f>
        <v>0</v>
      </c>
    </row>
    <row r="414" spans="1:8" ht="54">
      <c r="A414" s="171"/>
      <c r="B414" s="55"/>
      <c r="C414" s="175"/>
      <c r="D414" s="175"/>
      <c r="E414" s="172" t="s">
        <v>743</v>
      </c>
      <c r="F414" s="205"/>
      <c r="G414" s="208"/>
      <c r="H414" s="208"/>
    </row>
    <row r="415" spans="1:8" ht="15.75">
      <c r="A415" s="171"/>
      <c r="B415" s="55"/>
      <c r="C415" s="175"/>
      <c r="D415" s="175"/>
      <c r="E415" s="172" t="s">
        <v>744</v>
      </c>
      <c r="F415" s="205">
        <f t="shared" ref="F415:F418" si="34">G415+H415</f>
        <v>0</v>
      </c>
      <c r="G415" s="208"/>
      <c r="H415" s="208"/>
    </row>
    <row r="416" spans="1:8" ht="15.75">
      <c r="A416" s="171"/>
      <c r="B416" s="55"/>
      <c r="C416" s="175"/>
      <c r="D416" s="175"/>
      <c r="E416" s="172"/>
      <c r="F416" s="205">
        <f t="shared" si="34"/>
        <v>0</v>
      </c>
      <c r="G416" s="208"/>
      <c r="H416" s="208"/>
    </row>
    <row r="417" spans="1:8" ht="15.75">
      <c r="A417" s="171"/>
      <c r="B417" s="55"/>
      <c r="C417" s="175"/>
      <c r="D417" s="175"/>
      <c r="E417" s="172"/>
      <c r="F417" s="205">
        <f t="shared" si="34"/>
        <v>0</v>
      </c>
      <c r="G417" s="208"/>
      <c r="H417" s="208"/>
    </row>
    <row r="418" spans="1:8" ht="15.75">
      <c r="A418" s="171"/>
      <c r="B418" s="55"/>
      <c r="C418" s="175"/>
      <c r="D418" s="175"/>
      <c r="E418" s="172" t="s">
        <v>744</v>
      </c>
      <c r="F418" s="205">
        <f t="shared" si="34"/>
        <v>0</v>
      </c>
      <c r="G418" s="208"/>
      <c r="H418" s="208"/>
    </row>
    <row r="419" spans="1:8" s="170" customFormat="1" ht="60">
      <c r="A419" s="167">
        <v>2500</v>
      </c>
      <c r="B419" s="54" t="s">
        <v>75</v>
      </c>
      <c r="C419" s="168">
        <v>0</v>
      </c>
      <c r="D419" s="168">
        <v>0</v>
      </c>
      <c r="E419" s="169" t="s">
        <v>748</v>
      </c>
      <c r="F419" s="212">
        <f t="shared" si="29"/>
        <v>59280</v>
      </c>
      <c r="G419" s="213">
        <f>G421+G441+G449+G457+G465+G473</f>
        <v>59280</v>
      </c>
      <c r="H419" s="213">
        <f>H421+H441+H449+H457+H465+H473</f>
        <v>0</v>
      </c>
    </row>
    <row r="420" spans="1:8" ht="15.75">
      <c r="A420" s="171"/>
      <c r="B420" s="54"/>
      <c r="C420" s="168"/>
      <c r="D420" s="168"/>
      <c r="E420" s="172" t="s">
        <v>329</v>
      </c>
      <c r="F420" s="205"/>
      <c r="G420" s="208"/>
      <c r="H420" s="208"/>
    </row>
    <row r="421" spans="1:8">
      <c r="A421" s="171">
        <v>2510</v>
      </c>
      <c r="B421" s="54" t="s">
        <v>75</v>
      </c>
      <c r="C421" s="168">
        <v>1</v>
      </c>
      <c r="D421" s="168">
        <v>0</v>
      </c>
      <c r="E421" s="173" t="s">
        <v>424</v>
      </c>
      <c r="F421" s="205">
        <f t="shared" si="29"/>
        <v>59280</v>
      </c>
      <c r="G421" s="207">
        <f>G423</f>
        <v>59280</v>
      </c>
      <c r="H421" s="207">
        <f>H423</f>
        <v>0</v>
      </c>
    </row>
    <row r="422" spans="1:8" s="174" customFormat="1" ht="15.75">
      <c r="A422" s="171"/>
      <c r="B422" s="54"/>
      <c r="C422" s="168"/>
      <c r="D422" s="168"/>
      <c r="E422" s="172" t="s">
        <v>234</v>
      </c>
      <c r="F422" s="205"/>
      <c r="G422" s="209"/>
      <c r="H422" s="209"/>
    </row>
    <row r="423" spans="1:8">
      <c r="A423" s="171">
        <v>2511</v>
      </c>
      <c r="B423" s="55" t="s">
        <v>75</v>
      </c>
      <c r="C423" s="175">
        <v>1</v>
      </c>
      <c r="D423" s="175">
        <v>1</v>
      </c>
      <c r="E423" s="172" t="s">
        <v>424</v>
      </c>
      <c r="F423" s="205">
        <f t="shared" ref="F423" si="35">G423+H423</f>
        <v>59280</v>
      </c>
      <c r="G423" s="207">
        <f>SUM(G425:G440)</f>
        <v>59280</v>
      </c>
      <c r="H423" s="207"/>
    </row>
    <row r="424" spans="1:8" ht="54">
      <c r="A424" s="171"/>
      <c r="B424" s="55"/>
      <c r="C424" s="175"/>
      <c r="D424" s="175"/>
      <c r="E424" s="172" t="s">
        <v>743</v>
      </c>
      <c r="F424" s="205"/>
      <c r="G424" s="208"/>
      <c r="H424" s="208"/>
    </row>
    <row r="425" spans="1:8" ht="28.5">
      <c r="A425" s="171"/>
      <c r="B425" s="55"/>
      <c r="C425" s="175"/>
      <c r="D425" s="175"/>
      <c r="E425" s="59" t="s">
        <v>517</v>
      </c>
      <c r="F425" s="205">
        <f t="shared" ref="F425:F440" si="36">G425+H425</f>
        <v>45080</v>
      </c>
      <c r="G425" s="208">
        <v>45080</v>
      </c>
      <c r="H425" s="208"/>
    </row>
    <row r="426" spans="1:8" ht="15.75">
      <c r="A426" s="171"/>
      <c r="B426" s="55"/>
      <c r="C426" s="175"/>
      <c r="D426" s="175"/>
      <c r="E426" s="70" t="s">
        <v>523</v>
      </c>
      <c r="F426" s="205">
        <f t="shared" si="36"/>
        <v>500</v>
      </c>
      <c r="G426" s="208">
        <v>500</v>
      </c>
      <c r="H426" s="208"/>
    </row>
    <row r="427" spans="1:8" ht="15.75">
      <c r="A427" s="171"/>
      <c r="B427" s="55"/>
      <c r="C427" s="175"/>
      <c r="D427" s="175"/>
      <c r="E427" s="59" t="s">
        <v>524</v>
      </c>
      <c r="F427" s="205">
        <f t="shared" si="36"/>
        <v>500</v>
      </c>
      <c r="G427" s="208">
        <v>500</v>
      </c>
      <c r="H427" s="208"/>
    </row>
    <row r="428" spans="1:8" ht="15.75">
      <c r="A428" s="171"/>
      <c r="B428" s="55"/>
      <c r="C428" s="175"/>
      <c r="D428" s="175"/>
      <c r="E428" s="59" t="s">
        <v>525</v>
      </c>
      <c r="F428" s="205">
        <f t="shared" si="36"/>
        <v>150</v>
      </c>
      <c r="G428" s="208">
        <v>150</v>
      </c>
      <c r="H428" s="208"/>
    </row>
    <row r="429" spans="1:8" ht="15.75">
      <c r="A429" s="171"/>
      <c r="B429" s="55"/>
      <c r="C429" s="175"/>
      <c r="D429" s="175"/>
      <c r="E429" s="59" t="s">
        <v>529</v>
      </c>
      <c r="F429" s="205">
        <f t="shared" si="36"/>
        <v>200</v>
      </c>
      <c r="G429" s="208">
        <v>200</v>
      </c>
      <c r="H429" s="208"/>
    </row>
    <row r="430" spans="1:8" ht="28.5">
      <c r="A430" s="171"/>
      <c r="B430" s="55"/>
      <c r="C430" s="175"/>
      <c r="D430" s="175"/>
      <c r="E430" s="59" t="s">
        <v>541</v>
      </c>
      <c r="F430" s="205">
        <f t="shared" si="36"/>
        <v>1520</v>
      </c>
      <c r="G430" s="208">
        <v>1520</v>
      </c>
      <c r="H430" s="208"/>
    </row>
    <row r="431" spans="1:8" ht="28.5">
      <c r="A431" s="171"/>
      <c r="B431" s="55"/>
      <c r="C431" s="175"/>
      <c r="D431" s="175"/>
      <c r="E431" s="59" t="s">
        <v>543</v>
      </c>
      <c r="F431" s="205">
        <f t="shared" si="36"/>
        <v>300</v>
      </c>
      <c r="G431" s="208">
        <v>300</v>
      </c>
      <c r="H431" s="208"/>
    </row>
    <row r="432" spans="1:8" ht="15.75">
      <c r="A432" s="171"/>
      <c r="B432" s="55"/>
      <c r="C432" s="175"/>
      <c r="D432" s="175"/>
      <c r="E432" s="60" t="s">
        <v>546</v>
      </c>
      <c r="F432" s="205">
        <f t="shared" si="36"/>
        <v>7800</v>
      </c>
      <c r="G432" s="208">
        <v>7800</v>
      </c>
      <c r="H432" s="208"/>
    </row>
    <row r="433" spans="1:8" ht="28.5">
      <c r="A433" s="171"/>
      <c r="B433" s="55"/>
      <c r="C433" s="175"/>
      <c r="D433" s="175"/>
      <c r="E433" s="60" t="s">
        <v>549</v>
      </c>
      <c r="F433" s="205">
        <f t="shared" si="36"/>
        <v>1000</v>
      </c>
      <c r="G433" s="208">
        <v>1000</v>
      </c>
      <c r="H433" s="208"/>
    </row>
    <row r="434" spans="1:8" ht="15.75">
      <c r="A434" s="171"/>
      <c r="B434" s="55"/>
      <c r="C434" s="175"/>
      <c r="D434" s="175"/>
      <c r="E434" s="60" t="s">
        <v>587</v>
      </c>
      <c r="F434" s="205">
        <f t="shared" si="36"/>
        <v>200</v>
      </c>
      <c r="G434" s="208">
        <v>200</v>
      </c>
      <c r="H434" s="208"/>
    </row>
    <row r="435" spans="1:8" ht="15.75">
      <c r="A435" s="171"/>
      <c r="B435" s="55"/>
      <c r="C435" s="175"/>
      <c r="D435" s="175"/>
      <c r="E435" s="60" t="s">
        <v>799</v>
      </c>
      <c r="F435" s="205">
        <f t="shared" si="36"/>
        <v>530</v>
      </c>
      <c r="G435" s="208">
        <v>530</v>
      </c>
      <c r="H435" s="208"/>
    </row>
    <row r="436" spans="1:8" ht="15.75">
      <c r="A436" s="171"/>
      <c r="B436" s="55"/>
      <c r="C436" s="175"/>
      <c r="D436" s="175"/>
      <c r="E436" s="60" t="s">
        <v>800</v>
      </c>
      <c r="F436" s="205">
        <f t="shared" si="36"/>
        <v>1500</v>
      </c>
      <c r="G436" s="208">
        <v>1500</v>
      </c>
      <c r="H436" s="208"/>
    </row>
    <row r="437" spans="1:8" ht="15.75">
      <c r="A437" s="171"/>
      <c r="B437" s="55"/>
      <c r="C437" s="175"/>
      <c r="D437" s="175"/>
      <c r="E437" s="172"/>
      <c r="F437" s="205">
        <f t="shared" si="36"/>
        <v>0</v>
      </c>
      <c r="G437" s="208"/>
      <c r="H437" s="208"/>
    </row>
    <row r="438" spans="1:8" ht="15.75">
      <c r="A438" s="171"/>
      <c r="B438" s="55"/>
      <c r="C438" s="175"/>
      <c r="D438" s="175"/>
      <c r="E438" s="172"/>
      <c r="F438" s="205">
        <f t="shared" si="36"/>
        <v>0</v>
      </c>
      <c r="G438" s="208"/>
      <c r="H438" s="208"/>
    </row>
    <row r="439" spans="1:8" ht="15.75">
      <c r="A439" s="171"/>
      <c r="B439" s="55"/>
      <c r="C439" s="175"/>
      <c r="D439" s="175"/>
      <c r="E439" s="172"/>
      <c r="F439" s="205">
        <f t="shared" si="36"/>
        <v>0</v>
      </c>
      <c r="G439" s="208"/>
      <c r="H439" s="208"/>
    </row>
    <row r="440" spans="1:8" ht="15.75">
      <c r="A440" s="171"/>
      <c r="B440" s="55"/>
      <c r="C440" s="175"/>
      <c r="D440" s="175"/>
      <c r="E440" s="172" t="s">
        <v>744</v>
      </c>
      <c r="F440" s="205">
        <f t="shared" si="36"/>
        <v>0</v>
      </c>
      <c r="G440" s="208"/>
      <c r="H440" s="208"/>
    </row>
    <row r="441" spans="1:8">
      <c r="A441" s="171">
        <v>2520</v>
      </c>
      <c r="B441" s="54" t="s">
        <v>75</v>
      </c>
      <c r="C441" s="168">
        <v>2</v>
      </c>
      <c r="D441" s="168">
        <v>0</v>
      </c>
      <c r="E441" s="173" t="s">
        <v>425</v>
      </c>
      <c r="F441" s="205">
        <f t="shared" si="29"/>
        <v>0</v>
      </c>
      <c r="G441" s="207">
        <f>G443</f>
        <v>0</v>
      </c>
      <c r="H441" s="207">
        <f>H443</f>
        <v>0</v>
      </c>
    </row>
    <row r="442" spans="1:8" s="174" customFormat="1" ht="15.75">
      <c r="A442" s="171"/>
      <c r="B442" s="54"/>
      <c r="C442" s="168"/>
      <c r="D442" s="168"/>
      <c r="E442" s="172" t="s">
        <v>234</v>
      </c>
      <c r="F442" s="205"/>
      <c r="G442" s="209"/>
      <c r="H442" s="209"/>
    </row>
    <row r="443" spans="1:8">
      <c r="A443" s="171">
        <v>2521</v>
      </c>
      <c r="B443" s="55" t="s">
        <v>75</v>
      </c>
      <c r="C443" s="175">
        <v>2</v>
      </c>
      <c r="D443" s="175">
        <v>1</v>
      </c>
      <c r="E443" s="172" t="s">
        <v>426</v>
      </c>
      <c r="F443" s="205">
        <f t="shared" ref="F443" si="37">G443+H443</f>
        <v>0</v>
      </c>
      <c r="G443" s="207">
        <f>SUM(G445:G448)</f>
        <v>0</v>
      </c>
      <c r="H443" s="207">
        <f>SUM(H445:H448)</f>
        <v>0</v>
      </c>
    </row>
    <row r="444" spans="1:8" ht="54">
      <c r="A444" s="171"/>
      <c r="B444" s="55"/>
      <c r="C444" s="175"/>
      <c r="D444" s="175"/>
      <c r="E444" s="172" t="s">
        <v>743</v>
      </c>
      <c r="F444" s="205"/>
      <c r="G444" s="208"/>
      <c r="H444" s="208"/>
    </row>
    <row r="445" spans="1:8" ht="15.75">
      <c r="A445" s="171"/>
      <c r="B445" s="55"/>
      <c r="C445" s="175"/>
      <c r="D445" s="175"/>
      <c r="E445" s="172" t="s">
        <v>744</v>
      </c>
      <c r="F445" s="205">
        <f t="shared" ref="F445:F465" si="38">G445+H445</f>
        <v>0</v>
      </c>
      <c r="G445" s="208"/>
      <c r="H445" s="208"/>
    </row>
    <row r="446" spans="1:8" ht="15.75">
      <c r="A446" s="171"/>
      <c r="B446" s="55"/>
      <c r="C446" s="175"/>
      <c r="D446" s="175"/>
      <c r="E446" s="172"/>
      <c r="F446" s="205">
        <f t="shared" si="38"/>
        <v>0</v>
      </c>
      <c r="G446" s="208"/>
      <c r="H446" s="208"/>
    </row>
    <row r="447" spans="1:8" ht="15.75">
      <c r="A447" s="171"/>
      <c r="B447" s="55"/>
      <c r="C447" s="175"/>
      <c r="D447" s="175"/>
      <c r="E447" s="172"/>
      <c r="F447" s="205">
        <f t="shared" si="38"/>
        <v>0</v>
      </c>
      <c r="G447" s="208"/>
      <c r="H447" s="208"/>
    </row>
    <row r="448" spans="1:8" ht="15.75">
      <c r="A448" s="171"/>
      <c r="B448" s="55"/>
      <c r="C448" s="175"/>
      <c r="D448" s="175"/>
      <c r="E448" s="172" t="s">
        <v>744</v>
      </c>
      <c r="F448" s="205">
        <f t="shared" si="38"/>
        <v>0</v>
      </c>
      <c r="G448" s="208"/>
      <c r="H448" s="208"/>
    </row>
    <row r="449" spans="1:8" ht="27">
      <c r="A449" s="171">
        <v>2530</v>
      </c>
      <c r="B449" s="54" t="s">
        <v>75</v>
      </c>
      <c r="C449" s="168">
        <v>3</v>
      </c>
      <c r="D449" s="168">
        <v>0</v>
      </c>
      <c r="E449" s="173" t="s">
        <v>427</v>
      </c>
      <c r="F449" s="205">
        <f t="shared" si="38"/>
        <v>0</v>
      </c>
      <c r="G449" s="207">
        <f>G451</f>
        <v>0</v>
      </c>
      <c r="H449" s="207">
        <f>H451</f>
        <v>0</v>
      </c>
    </row>
    <row r="450" spans="1:8" s="174" customFormat="1" ht="15.75">
      <c r="A450" s="171"/>
      <c r="B450" s="54"/>
      <c r="C450" s="168"/>
      <c r="D450" s="168"/>
      <c r="E450" s="172" t="s">
        <v>234</v>
      </c>
      <c r="F450" s="205">
        <f t="shared" si="38"/>
        <v>0</v>
      </c>
      <c r="G450" s="209"/>
      <c r="H450" s="209"/>
    </row>
    <row r="451" spans="1:8" ht="27">
      <c r="A451" s="171">
        <v>3531</v>
      </c>
      <c r="B451" s="55" t="s">
        <v>75</v>
      </c>
      <c r="C451" s="175">
        <v>3</v>
      </c>
      <c r="D451" s="175">
        <v>1</v>
      </c>
      <c r="E451" s="172" t="s">
        <v>427</v>
      </c>
      <c r="F451" s="205">
        <f t="shared" si="38"/>
        <v>0</v>
      </c>
      <c r="G451" s="207">
        <f>SUM(G453:G456)</f>
        <v>0</v>
      </c>
      <c r="H451" s="207">
        <f>SUM(H453:H456)</f>
        <v>0</v>
      </c>
    </row>
    <row r="452" spans="1:8" ht="54">
      <c r="A452" s="171"/>
      <c r="B452" s="55"/>
      <c r="C452" s="175"/>
      <c r="D452" s="175"/>
      <c r="E452" s="172" t="s">
        <v>743</v>
      </c>
      <c r="F452" s="205"/>
      <c r="G452" s="208"/>
      <c r="H452" s="208"/>
    </row>
    <row r="453" spans="1:8" ht="15.75">
      <c r="A453" s="171"/>
      <c r="B453" s="55"/>
      <c r="C453" s="175"/>
      <c r="D453" s="175"/>
      <c r="E453" s="172" t="s">
        <v>744</v>
      </c>
      <c r="F453" s="205">
        <f t="shared" ref="F453:F456" si="39">G453+H453</f>
        <v>0</v>
      </c>
      <c r="G453" s="208"/>
      <c r="H453" s="208"/>
    </row>
    <row r="454" spans="1:8" ht="15.75">
      <c r="A454" s="171"/>
      <c r="B454" s="55"/>
      <c r="C454" s="175"/>
      <c r="D454" s="175"/>
      <c r="E454" s="172"/>
      <c r="F454" s="205">
        <f t="shared" si="39"/>
        <v>0</v>
      </c>
      <c r="G454" s="208"/>
      <c r="H454" s="208"/>
    </row>
    <row r="455" spans="1:8" ht="15.75">
      <c r="A455" s="171"/>
      <c r="B455" s="55"/>
      <c r="C455" s="175"/>
      <c r="D455" s="175"/>
      <c r="E455" s="172"/>
      <c r="F455" s="205">
        <f t="shared" si="39"/>
        <v>0</v>
      </c>
      <c r="G455" s="208"/>
      <c r="H455" s="208"/>
    </row>
    <row r="456" spans="1:8" ht="15.75">
      <c r="A456" s="171"/>
      <c r="B456" s="55"/>
      <c r="C456" s="175"/>
      <c r="D456" s="175"/>
      <c r="E456" s="172" t="s">
        <v>744</v>
      </c>
      <c r="F456" s="205">
        <f t="shared" si="39"/>
        <v>0</v>
      </c>
      <c r="G456" s="208"/>
      <c r="H456" s="208"/>
    </row>
    <row r="457" spans="1:8" ht="27">
      <c r="A457" s="171">
        <v>2540</v>
      </c>
      <c r="B457" s="54" t="s">
        <v>75</v>
      </c>
      <c r="C457" s="168">
        <v>4</v>
      </c>
      <c r="D457" s="168">
        <v>0</v>
      </c>
      <c r="E457" s="173" t="s">
        <v>428</v>
      </c>
      <c r="F457" s="205">
        <f t="shared" si="38"/>
        <v>0</v>
      </c>
      <c r="G457" s="207">
        <f>G459</f>
        <v>0</v>
      </c>
      <c r="H457" s="207">
        <f>H459</f>
        <v>0</v>
      </c>
    </row>
    <row r="458" spans="1:8" s="174" customFormat="1" ht="15.75">
      <c r="A458" s="171"/>
      <c r="B458" s="54"/>
      <c r="C458" s="168"/>
      <c r="D458" s="168"/>
      <c r="E458" s="172" t="s">
        <v>234</v>
      </c>
      <c r="F458" s="205"/>
      <c r="G458" s="209"/>
      <c r="H458" s="209"/>
    </row>
    <row r="459" spans="1:8" ht="27">
      <c r="A459" s="171">
        <v>2541</v>
      </c>
      <c r="B459" s="55" t="s">
        <v>75</v>
      </c>
      <c r="C459" s="175">
        <v>4</v>
      </c>
      <c r="D459" s="175">
        <v>1</v>
      </c>
      <c r="E459" s="172" t="s">
        <v>428</v>
      </c>
      <c r="F459" s="205">
        <f t="shared" ref="F459" si="40">G459+H459</f>
        <v>0</v>
      </c>
      <c r="G459" s="207">
        <f>SUM(G461:G464)</f>
        <v>0</v>
      </c>
      <c r="H459" s="207">
        <f>SUM(H461:H464)</f>
        <v>0</v>
      </c>
    </row>
    <row r="460" spans="1:8" ht="54">
      <c r="A460" s="171"/>
      <c r="B460" s="55"/>
      <c r="C460" s="175"/>
      <c r="D460" s="175"/>
      <c r="E460" s="172" t="s">
        <v>743</v>
      </c>
      <c r="F460" s="205"/>
      <c r="G460" s="208"/>
      <c r="H460" s="208"/>
    </row>
    <row r="461" spans="1:8" ht="15.75">
      <c r="A461" s="171"/>
      <c r="B461" s="55"/>
      <c r="C461" s="175"/>
      <c r="D461" s="175"/>
      <c r="E461" s="172" t="s">
        <v>744</v>
      </c>
      <c r="F461" s="205">
        <f t="shared" ref="F461:F464" si="41">G461+H461</f>
        <v>0</v>
      </c>
      <c r="G461" s="208"/>
      <c r="H461" s="208"/>
    </row>
    <row r="462" spans="1:8" ht="15.75">
      <c r="A462" s="171"/>
      <c r="B462" s="55"/>
      <c r="C462" s="175"/>
      <c r="D462" s="175"/>
      <c r="E462" s="172"/>
      <c r="F462" s="205">
        <f t="shared" si="41"/>
        <v>0</v>
      </c>
      <c r="G462" s="208"/>
      <c r="H462" s="208"/>
    </row>
    <row r="463" spans="1:8" ht="15.75">
      <c r="A463" s="171"/>
      <c r="B463" s="55"/>
      <c r="C463" s="175"/>
      <c r="D463" s="175"/>
      <c r="E463" s="172"/>
      <c r="F463" s="205">
        <f t="shared" si="41"/>
        <v>0</v>
      </c>
      <c r="G463" s="208"/>
      <c r="H463" s="208"/>
    </row>
    <row r="464" spans="1:8" ht="15.75">
      <c r="A464" s="171"/>
      <c r="B464" s="55"/>
      <c r="C464" s="175"/>
      <c r="D464" s="175"/>
      <c r="E464" s="172" t="s">
        <v>744</v>
      </c>
      <c r="F464" s="205">
        <f t="shared" si="41"/>
        <v>0</v>
      </c>
      <c r="G464" s="208"/>
      <c r="H464" s="208"/>
    </row>
    <row r="465" spans="1:8" ht="40.5">
      <c r="A465" s="171">
        <v>2550</v>
      </c>
      <c r="B465" s="54" t="s">
        <v>75</v>
      </c>
      <c r="C465" s="168">
        <v>5</v>
      </c>
      <c r="D465" s="168">
        <v>0</v>
      </c>
      <c r="E465" s="173" t="s">
        <v>429</v>
      </c>
      <c r="F465" s="205">
        <f t="shared" si="38"/>
        <v>0</v>
      </c>
      <c r="G465" s="207">
        <f>G467</f>
        <v>0</v>
      </c>
      <c r="H465" s="207">
        <f>H467</f>
        <v>0</v>
      </c>
    </row>
    <row r="466" spans="1:8" s="174" customFormat="1" ht="15.75">
      <c r="A466" s="171"/>
      <c r="B466" s="54"/>
      <c r="C466" s="168"/>
      <c r="D466" s="168"/>
      <c r="E466" s="172" t="s">
        <v>234</v>
      </c>
      <c r="F466" s="205"/>
      <c r="G466" s="209"/>
      <c r="H466" s="209"/>
    </row>
    <row r="467" spans="1:8" ht="40.5">
      <c r="A467" s="171">
        <v>2551</v>
      </c>
      <c r="B467" s="55" t="s">
        <v>75</v>
      </c>
      <c r="C467" s="175">
        <v>5</v>
      </c>
      <c r="D467" s="175">
        <v>1</v>
      </c>
      <c r="E467" s="172" t="s">
        <v>429</v>
      </c>
      <c r="F467" s="205">
        <f t="shared" ref="F467" si="42">G467+H467</f>
        <v>0</v>
      </c>
      <c r="G467" s="207">
        <f>SUM(G469:G472)</f>
        <v>0</v>
      </c>
      <c r="H467" s="207">
        <f>SUM(H469:H472)</f>
        <v>0</v>
      </c>
    </row>
    <row r="468" spans="1:8" ht="54">
      <c r="A468" s="171"/>
      <c r="B468" s="55"/>
      <c r="C468" s="175"/>
      <c r="D468" s="175"/>
      <c r="E468" s="172" t="s">
        <v>743</v>
      </c>
      <c r="F468" s="205"/>
      <c r="G468" s="208"/>
      <c r="H468" s="208"/>
    </row>
    <row r="469" spans="1:8" ht="15.75">
      <c r="A469" s="171"/>
      <c r="B469" s="55"/>
      <c r="C469" s="175"/>
      <c r="D469" s="175"/>
      <c r="E469" s="172" t="s">
        <v>744</v>
      </c>
      <c r="F469" s="205">
        <f t="shared" ref="F469:F535" si="43">G469+H469</f>
        <v>0</v>
      </c>
      <c r="G469" s="208"/>
      <c r="H469" s="208"/>
    </row>
    <row r="470" spans="1:8" ht="15.75">
      <c r="A470" s="171"/>
      <c r="B470" s="55"/>
      <c r="C470" s="175"/>
      <c r="D470" s="175"/>
      <c r="E470" s="172"/>
      <c r="F470" s="205">
        <f t="shared" si="43"/>
        <v>0</v>
      </c>
      <c r="G470" s="208"/>
      <c r="H470" s="208"/>
    </row>
    <row r="471" spans="1:8" ht="15.75">
      <c r="A471" s="171"/>
      <c r="B471" s="55"/>
      <c r="C471" s="175"/>
      <c r="D471" s="175"/>
      <c r="E471" s="172"/>
      <c r="F471" s="205">
        <f t="shared" si="43"/>
        <v>0</v>
      </c>
      <c r="G471" s="208"/>
      <c r="H471" s="208"/>
    </row>
    <row r="472" spans="1:8" ht="15.75">
      <c r="A472" s="171"/>
      <c r="B472" s="55"/>
      <c r="C472" s="175"/>
      <c r="D472" s="175"/>
      <c r="E472" s="172" t="s">
        <v>744</v>
      </c>
      <c r="F472" s="205">
        <f t="shared" si="43"/>
        <v>0</v>
      </c>
      <c r="G472" s="208"/>
      <c r="H472" s="208"/>
    </row>
    <row r="473" spans="1:8" ht="27">
      <c r="A473" s="171">
        <v>2560</v>
      </c>
      <c r="B473" s="54" t="s">
        <v>75</v>
      </c>
      <c r="C473" s="168">
        <v>6</v>
      </c>
      <c r="D473" s="168">
        <v>0</v>
      </c>
      <c r="E473" s="173" t="s">
        <v>430</v>
      </c>
      <c r="F473" s="205">
        <f t="shared" si="43"/>
        <v>0</v>
      </c>
      <c r="G473" s="207">
        <f>G475</f>
        <v>0</v>
      </c>
      <c r="H473" s="207">
        <f>H475</f>
        <v>0</v>
      </c>
    </row>
    <row r="474" spans="1:8" s="174" customFormat="1" ht="15.75">
      <c r="A474" s="171"/>
      <c r="B474" s="54"/>
      <c r="C474" s="168"/>
      <c r="D474" s="168"/>
      <c r="E474" s="172" t="s">
        <v>234</v>
      </c>
      <c r="F474" s="205"/>
      <c r="G474" s="209"/>
      <c r="H474" s="209"/>
    </row>
    <row r="475" spans="1:8" ht="27">
      <c r="A475" s="171">
        <v>2561</v>
      </c>
      <c r="B475" s="55" t="s">
        <v>75</v>
      </c>
      <c r="C475" s="175">
        <v>6</v>
      </c>
      <c r="D475" s="175">
        <v>1</v>
      </c>
      <c r="E475" s="172" t="s">
        <v>430</v>
      </c>
      <c r="F475" s="205">
        <f t="shared" si="43"/>
        <v>0</v>
      </c>
      <c r="G475" s="207">
        <f>SUM(G477:G480)</f>
        <v>0</v>
      </c>
      <c r="H475" s="207">
        <f>SUM(H477:H480)</f>
        <v>0</v>
      </c>
    </row>
    <row r="476" spans="1:8" ht="54">
      <c r="A476" s="171"/>
      <c r="B476" s="55"/>
      <c r="C476" s="175"/>
      <c r="D476" s="175"/>
      <c r="E476" s="172" t="s">
        <v>743</v>
      </c>
      <c r="F476" s="205"/>
      <c r="G476" s="208"/>
      <c r="H476" s="208"/>
    </row>
    <row r="477" spans="1:8" ht="15.75">
      <c r="A477" s="171"/>
      <c r="B477" s="55"/>
      <c r="C477" s="175"/>
      <c r="D477" s="175"/>
      <c r="E477" s="172" t="s">
        <v>744</v>
      </c>
      <c r="F477" s="205">
        <f t="shared" ref="F477:F480" si="44">G477+H477</f>
        <v>0</v>
      </c>
      <c r="G477" s="208"/>
      <c r="H477" s="208"/>
    </row>
    <row r="478" spans="1:8" ht="15.75">
      <c r="A478" s="171"/>
      <c r="B478" s="55"/>
      <c r="C478" s="175"/>
      <c r="D478" s="175"/>
      <c r="E478" s="172"/>
      <c r="F478" s="205">
        <f t="shared" si="44"/>
        <v>0</v>
      </c>
      <c r="G478" s="208"/>
      <c r="H478" s="208"/>
    </row>
    <row r="479" spans="1:8" ht="15.75">
      <c r="A479" s="171"/>
      <c r="B479" s="55"/>
      <c r="C479" s="175"/>
      <c r="D479" s="175"/>
      <c r="E479" s="172"/>
      <c r="F479" s="205">
        <f t="shared" si="44"/>
        <v>0</v>
      </c>
      <c r="G479" s="208"/>
      <c r="H479" s="208"/>
    </row>
    <row r="480" spans="1:8" ht="15.75">
      <c r="A480" s="171"/>
      <c r="B480" s="55"/>
      <c r="C480" s="175"/>
      <c r="D480" s="175"/>
      <c r="E480" s="172" t="s">
        <v>744</v>
      </c>
      <c r="F480" s="205">
        <f t="shared" si="44"/>
        <v>0</v>
      </c>
      <c r="G480" s="208"/>
      <c r="H480" s="208"/>
    </row>
    <row r="481" spans="1:8" s="170" customFormat="1" ht="76.5">
      <c r="A481" s="167">
        <v>2600</v>
      </c>
      <c r="B481" s="54" t="s">
        <v>76</v>
      </c>
      <c r="C481" s="168">
        <v>0</v>
      </c>
      <c r="D481" s="168">
        <v>0</v>
      </c>
      <c r="E481" s="169" t="s">
        <v>749</v>
      </c>
      <c r="F481" s="212">
        <f t="shared" si="43"/>
        <v>24240.400000000001</v>
      </c>
      <c r="G481" s="213">
        <f>G483+G491+G499+G507+G518+G526</f>
        <v>9100</v>
      </c>
      <c r="H481" s="213">
        <f>H483+H491+H499+H507+H518+H526</f>
        <v>15140.4</v>
      </c>
    </row>
    <row r="482" spans="1:8" ht="15.75">
      <c r="A482" s="171"/>
      <c r="B482" s="54"/>
      <c r="C482" s="168"/>
      <c r="D482" s="168"/>
      <c r="E482" s="172" t="s">
        <v>329</v>
      </c>
      <c r="F482" s="205">
        <f t="shared" si="43"/>
        <v>0</v>
      </c>
      <c r="G482" s="208"/>
      <c r="H482" s="208"/>
    </row>
    <row r="483" spans="1:8">
      <c r="A483" s="171">
        <v>2610</v>
      </c>
      <c r="B483" s="54" t="s">
        <v>76</v>
      </c>
      <c r="C483" s="168">
        <v>1</v>
      </c>
      <c r="D483" s="168">
        <v>0</v>
      </c>
      <c r="E483" s="173" t="s">
        <v>432</v>
      </c>
      <c r="F483" s="205">
        <f t="shared" si="43"/>
        <v>0</v>
      </c>
      <c r="G483" s="207">
        <f>G485</f>
        <v>0</v>
      </c>
      <c r="H483" s="207">
        <f>H485</f>
        <v>0</v>
      </c>
    </row>
    <row r="484" spans="1:8" s="174" customFormat="1" ht="15.75">
      <c r="A484" s="171"/>
      <c r="B484" s="54"/>
      <c r="C484" s="168"/>
      <c r="D484" s="168"/>
      <c r="E484" s="172" t="s">
        <v>234</v>
      </c>
      <c r="F484" s="205"/>
      <c r="G484" s="209"/>
      <c r="H484" s="209"/>
    </row>
    <row r="485" spans="1:8">
      <c r="A485" s="171">
        <v>2611</v>
      </c>
      <c r="B485" s="55" t="s">
        <v>76</v>
      </c>
      <c r="C485" s="175">
        <v>1</v>
      </c>
      <c r="D485" s="175">
        <v>1</v>
      </c>
      <c r="E485" s="172" t="s">
        <v>433</v>
      </c>
      <c r="F485" s="205">
        <f t="shared" ref="F485" si="45">G485+H485</f>
        <v>0</v>
      </c>
      <c r="G485" s="207">
        <f>SUM(G487:G490)</f>
        <v>0</v>
      </c>
      <c r="H485" s="207">
        <f>SUM(H487:H490)</f>
        <v>0</v>
      </c>
    </row>
    <row r="486" spans="1:8" ht="54">
      <c r="A486" s="171"/>
      <c r="B486" s="55"/>
      <c r="C486" s="175"/>
      <c r="D486" s="175"/>
      <c r="E486" s="172" t="s">
        <v>743</v>
      </c>
      <c r="F486" s="205"/>
      <c r="G486" s="208"/>
      <c r="H486" s="208"/>
    </row>
    <row r="487" spans="1:8" ht="15.75">
      <c r="A487" s="171"/>
      <c r="B487" s="55"/>
      <c r="C487" s="175"/>
      <c r="D487" s="175"/>
      <c r="E487" s="172" t="s">
        <v>744</v>
      </c>
      <c r="F487" s="205">
        <f t="shared" ref="F487:F491" si="46">G487+H487</f>
        <v>0</v>
      </c>
      <c r="G487" s="208"/>
      <c r="H487" s="208"/>
    </row>
    <row r="488" spans="1:8" ht="15.75">
      <c r="A488" s="171"/>
      <c r="B488" s="55"/>
      <c r="C488" s="175"/>
      <c r="D488" s="175"/>
      <c r="E488" s="172"/>
      <c r="F488" s="205">
        <f t="shared" si="46"/>
        <v>0</v>
      </c>
      <c r="G488" s="208"/>
      <c r="H488" s="208"/>
    </row>
    <row r="489" spans="1:8" ht="15.75">
      <c r="A489" s="171"/>
      <c r="B489" s="55"/>
      <c r="C489" s="175"/>
      <c r="D489" s="175"/>
      <c r="E489" s="172"/>
      <c r="F489" s="205">
        <f t="shared" si="46"/>
        <v>0</v>
      </c>
      <c r="G489" s="208"/>
      <c r="H489" s="208"/>
    </row>
    <row r="490" spans="1:8" ht="15.75">
      <c r="A490" s="171"/>
      <c r="B490" s="55"/>
      <c r="C490" s="175"/>
      <c r="D490" s="175"/>
      <c r="E490" s="172" t="s">
        <v>744</v>
      </c>
      <c r="F490" s="205">
        <f t="shared" si="46"/>
        <v>0</v>
      </c>
      <c r="G490" s="208"/>
      <c r="H490" s="208"/>
    </row>
    <row r="491" spans="1:8">
      <c r="A491" s="171">
        <v>2620</v>
      </c>
      <c r="B491" s="54" t="s">
        <v>76</v>
      </c>
      <c r="C491" s="168">
        <v>2</v>
      </c>
      <c r="D491" s="168">
        <v>0</v>
      </c>
      <c r="E491" s="173" t="s">
        <v>434</v>
      </c>
      <c r="F491" s="205">
        <f t="shared" si="46"/>
        <v>0</v>
      </c>
      <c r="G491" s="207">
        <f>G493</f>
        <v>0</v>
      </c>
      <c r="H491" s="207">
        <f>H493</f>
        <v>0</v>
      </c>
    </row>
    <row r="492" spans="1:8" s="174" customFormat="1" ht="15.75">
      <c r="A492" s="171"/>
      <c r="B492" s="54"/>
      <c r="C492" s="168"/>
      <c r="D492" s="168"/>
      <c r="E492" s="172" t="s">
        <v>234</v>
      </c>
      <c r="F492" s="205"/>
      <c r="G492" s="209"/>
      <c r="H492" s="209"/>
    </row>
    <row r="493" spans="1:8">
      <c r="A493" s="171">
        <v>2621</v>
      </c>
      <c r="B493" s="55" t="s">
        <v>76</v>
      </c>
      <c r="C493" s="175">
        <v>2</v>
      </c>
      <c r="D493" s="175">
        <v>1</v>
      </c>
      <c r="E493" s="172" t="s">
        <v>434</v>
      </c>
      <c r="F493" s="205">
        <f t="shared" ref="F493" si="47">G493+H493</f>
        <v>0</v>
      </c>
      <c r="G493" s="207">
        <f>SUM(G495:G498)</f>
        <v>0</v>
      </c>
      <c r="H493" s="207">
        <f>SUM(H495:H498)</f>
        <v>0</v>
      </c>
    </row>
    <row r="494" spans="1:8" ht="54">
      <c r="A494" s="171"/>
      <c r="B494" s="55"/>
      <c r="C494" s="175"/>
      <c r="D494" s="175"/>
      <c r="E494" s="172" t="s">
        <v>743</v>
      </c>
      <c r="F494" s="205"/>
      <c r="G494" s="208"/>
      <c r="H494" s="208"/>
    </row>
    <row r="495" spans="1:8" ht="15.75">
      <c r="A495" s="171"/>
      <c r="B495" s="55"/>
      <c r="C495" s="175"/>
      <c r="D495" s="175"/>
      <c r="E495" s="172" t="s">
        <v>744</v>
      </c>
      <c r="F495" s="205">
        <f t="shared" ref="F495:F499" si="48">G495+H495</f>
        <v>0</v>
      </c>
      <c r="G495" s="208"/>
      <c r="H495" s="208"/>
    </row>
    <row r="496" spans="1:8" ht="15.75">
      <c r="A496" s="171"/>
      <c r="B496" s="55"/>
      <c r="C496" s="175"/>
      <c r="D496" s="175"/>
      <c r="E496" s="172"/>
      <c r="F496" s="205">
        <f t="shared" si="48"/>
        <v>0</v>
      </c>
      <c r="G496" s="208"/>
      <c r="H496" s="208"/>
    </row>
    <row r="497" spans="1:8" ht="15.75">
      <c r="A497" s="171"/>
      <c r="B497" s="55"/>
      <c r="C497" s="175"/>
      <c r="D497" s="175"/>
      <c r="E497" s="172"/>
      <c r="F497" s="205">
        <f t="shared" si="48"/>
        <v>0</v>
      </c>
      <c r="G497" s="208"/>
      <c r="H497" s="208"/>
    </row>
    <row r="498" spans="1:8" ht="15.75">
      <c r="A498" s="171"/>
      <c r="B498" s="55"/>
      <c r="C498" s="175"/>
      <c r="D498" s="175"/>
      <c r="E498" s="172" t="s">
        <v>744</v>
      </c>
      <c r="F498" s="205">
        <f t="shared" si="48"/>
        <v>0</v>
      </c>
      <c r="G498" s="208"/>
      <c r="H498" s="208"/>
    </row>
    <row r="499" spans="1:8">
      <c r="A499" s="171">
        <v>2630</v>
      </c>
      <c r="B499" s="54" t="s">
        <v>76</v>
      </c>
      <c r="C499" s="168">
        <v>3</v>
      </c>
      <c r="D499" s="168">
        <v>0</v>
      </c>
      <c r="E499" s="173" t="s">
        <v>435</v>
      </c>
      <c r="F499" s="205">
        <f t="shared" si="48"/>
        <v>8600</v>
      </c>
      <c r="G499" s="207">
        <f>G501</f>
        <v>100</v>
      </c>
      <c r="H499" s="207">
        <f>H501</f>
        <v>8500</v>
      </c>
    </row>
    <row r="500" spans="1:8" s="174" customFormat="1" ht="15.75">
      <c r="A500" s="171"/>
      <c r="B500" s="54"/>
      <c r="C500" s="168"/>
      <c r="D500" s="168"/>
      <c r="E500" s="172" t="s">
        <v>234</v>
      </c>
      <c r="F500" s="205"/>
      <c r="G500" s="209"/>
      <c r="H500" s="209"/>
    </row>
    <row r="501" spans="1:8">
      <c r="A501" s="171">
        <v>2631</v>
      </c>
      <c r="B501" s="55" t="s">
        <v>76</v>
      </c>
      <c r="C501" s="175">
        <v>3</v>
      </c>
      <c r="D501" s="175">
        <v>1</v>
      </c>
      <c r="E501" s="172" t="s">
        <v>436</v>
      </c>
      <c r="F501" s="205">
        <f t="shared" ref="F501" si="49">G501+H501</f>
        <v>8600</v>
      </c>
      <c r="G501" s="207">
        <f>SUM(G503:G506)</f>
        <v>100</v>
      </c>
      <c r="H501" s="207">
        <f>SUM(H503:H506)</f>
        <v>8500</v>
      </c>
    </row>
    <row r="502" spans="1:8" ht="54">
      <c r="A502" s="171"/>
      <c r="B502" s="55"/>
      <c r="C502" s="175"/>
      <c r="D502" s="175"/>
      <c r="E502" s="172" t="s">
        <v>743</v>
      </c>
      <c r="F502" s="205"/>
      <c r="G502" s="208"/>
      <c r="H502" s="208"/>
    </row>
    <row r="503" spans="1:8" ht="15.75">
      <c r="A503" s="171"/>
      <c r="B503" s="55"/>
      <c r="C503" s="175"/>
      <c r="D503" s="175"/>
      <c r="E503" s="60" t="s">
        <v>588</v>
      </c>
      <c r="F503" s="205">
        <f t="shared" ref="F503:F507" si="50">G503+H503</f>
        <v>0</v>
      </c>
      <c r="G503" s="208"/>
      <c r="H503" s="208"/>
    </row>
    <row r="504" spans="1:8" ht="28.5">
      <c r="A504" s="171"/>
      <c r="B504" s="55"/>
      <c r="C504" s="175"/>
      <c r="D504" s="175"/>
      <c r="E504" s="60" t="s">
        <v>600</v>
      </c>
      <c r="F504" s="205">
        <f t="shared" si="50"/>
        <v>8330</v>
      </c>
      <c r="G504" s="208"/>
      <c r="H504" s="208">
        <v>8330</v>
      </c>
    </row>
    <row r="505" spans="1:8" ht="15.75">
      <c r="A505" s="171"/>
      <c r="B505" s="55"/>
      <c r="C505" s="175"/>
      <c r="D505" s="175"/>
      <c r="E505" s="70" t="s">
        <v>801</v>
      </c>
      <c r="F505" s="205">
        <f t="shared" si="50"/>
        <v>100</v>
      </c>
      <c r="G505" s="208">
        <v>100</v>
      </c>
      <c r="H505" s="208"/>
    </row>
    <row r="506" spans="1:8" ht="42.75">
      <c r="A506" s="171"/>
      <c r="B506" s="55"/>
      <c r="C506" s="175"/>
      <c r="D506" s="175"/>
      <c r="E506" s="60" t="s">
        <v>803</v>
      </c>
      <c r="F506" s="205">
        <f t="shared" si="50"/>
        <v>170</v>
      </c>
      <c r="G506" s="208"/>
      <c r="H506" s="208">
        <v>170</v>
      </c>
    </row>
    <row r="507" spans="1:8">
      <c r="A507" s="171">
        <v>2640</v>
      </c>
      <c r="B507" s="54" t="s">
        <v>76</v>
      </c>
      <c r="C507" s="168">
        <v>4</v>
      </c>
      <c r="D507" s="168">
        <v>0</v>
      </c>
      <c r="E507" s="173" t="s">
        <v>437</v>
      </c>
      <c r="F507" s="205">
        <f t="shared" si="50"/>
        <v>15640.4</v>
      </c>
      <c r="G507" s="207">
        <f>G509</f>
        <v>9000</v>
      </c>
      <c r="H507" s="207">
        <f>H509</f>
        <v>6640.4</v>
      </c>
    </row>
    <row r="508" spans="1:8" s="174" customFormat="1" ht="15.75">
      <c r="A508" s="171"/>
      <c r="B508" s="54"/>
      <c r="C508" s="168"/>
      <c r="D508" s="168"/>
      <c r="E508" s="172" t="s">
        <v>234</v>
      </c>
      <c r="F508" s="205"/>
      <c r="G508" s="209"/>
      <c r="H508" s="209"/>
    </row>
    <row r="509" spans="1:8">
      <c r="A509" s="171">
        <v>2641</v>
      </c>
      <c r="B509" s="55" t="s">
        <v>76</v>
      </c>
      <c r="C509" s="175">
        <v>4</v>
      </c>
      <c r="D509" s="175">
        <v>1</v>
      </c>
      <c r="E509" s="172" t="s">
        <v>438</v>
      </c>
      <c r="F509" s="205">
        <f t="shared" ref="F509" si="51">G509+H509</f>
        <v>15640.4</v>
      </c>
      <c r="G509" s="207">
        <f>SUM(G510:G517)</f>
        <v>9000</v>
      </c>
      <c r="H509" s="207">
        <f>SUM(H512:H517)</f>
        <v>6640.4</v>
      </c>
    </row>
    <row r="510" spans="1:8" ht="54">
      <c r="A510" s="171"/>
      <c r="B510" s="55"/>
      <c r="C510" s="175"/>
      <c r="D510" s="175"/>
      <c r="E510" s="172" t="s">
        <v>743</v>
      </c>
      <c r="F510" s="205"/>
      <c r="G510" s="208"/>
      <c r="H510" s="208"/>
    </row>
    <row r="511" spans="1:8" ht="15.75">
      <c r="A511" s="171"/>
      <c r="B511" s="55"/>
      <c r="C511" s="175"/>
      <c r="D511" s="175"/>
      <c r="E511" s="70" t="s">
        <v>523</v>
      </c>
      <c r="F511" s="205">
        <f t="shared" ref="F511" si="52">G511+H511</f>
        <v>6000</v>
      </c>
      <c r="G511" s="208">
        <v>6000</v>
      </c>
      <c r="H511" s="208"/>
    </row>
    <row r="512" spans="1:8" ht="15.75">
      <c r="A512" s="171"/>
      <c r="B512" s="55"/>
      <c r="C512" s="175"/>
      <c r="D512" s="175"/>
      <c r="E512" s="70" t="s">
        <v>801</v>
      </c>
      <c r="F512" s="205">
        <f t="shared" ref="F512:F518" si="53">G512+H512</f>
        <v>0</v>
      </c>
      <c r="G512" s="208"/>
      <c r="H512" s="208"/>
    </row>
    <row r="513" spans="1:8" ht="28.5">
      <c r="A513" s="171"/>
      <c r="B513" s="55"/>
      <c r="C513" s="175"/>
      <c r="D513" s="175"/>
      <c r="E513" s="59" t="s">
        <v>541</v>
      </c>
      <c r="F513" s="205">
        <f t="shared" si="53"/>
        <v>3000</v>
      </c>
      <c r="G513" s="208">
        <v>3000</v>
      </c>
      <c r="H513" s="208"/>
    </row>
    <row r="514" spans="1:8" ht="28.5">
      <c r="A514" s="171"/>
      <c r="B514" s="55"/>
      <c r="C514" s="175"/>
      <c r="D514" s="175"/>
      <c r="E514" s="60" t="s">
        <v>600</v>
      </c>
      <c r="F514" s="205">
        <f t="shared" ref="F514:F515" si="54">G514+H514</f>
        <v>6460.4</v>
      </c>
      <c r="G514" s="208"/>
      <c r="H514" s="208">
        <v>6460.4</v>
      </c>
    </row>
    <row r="515" spans="1:8" ht="28.5">
      <c r="A515" s="171"/>
      <c r="B515" s="55"/>
      <c r="C515" s="175"/>
      <c r="D515" s="175"/>
      <c r="E515" s="60" t="s">
        <v>600</v>
      </c>
      <c r="F515" s="205">
        <f t="shared" si="54"/>
        <v>0</v>
      </c>
      <c r="G515" s="208"/>
      <c r="H515" s="208"/>
    </row>
    <row r="516" spans="1:8" ht="39" customHeight="1">
      <c r="A516" s="171"/>
      <c r="B516" s="55"/>
      <c r="C516" s="175"/>
      <c r="D516" s="175"/>
      <c r="E516" s="60" t="s">
        <v>803</v>
      </c>
      <c r="F516" s="205">
        <f t="shared" si="53"/>
        <v>180</v>
      </c>
      <c r="G516" s="208"/>
      <c r="H516" s="208">
        <v>180</v>
      </c>
    </row>
    <row r="517" spans="1:8" ht="15.75">
      <c r="A517" s="171"/>
      <c r="B517" s="55"/>
      <c r="C517" s="175"/>
      <c r="D517" s="175"/>
      <c r="E517" s="172" t="s">
        <v>744</v>
      </c>
      <c r="F517" s="205">
        <f t="shared" si="53"/>
        <v>0</v>
      </c>
      <c r="G517" s="208"/>
      <c r="H517" s="208"/>
    </row>
    <row r="518" spans="1:8" ht="54">
      <c r="A518" s="171">
        <v>2650</v>
      </c>
      <c r="B518" s="54" t="s">
        <v>76</v>
      </c>
      <c r="C518" s="168">
        <v>5</v>
      </c>
      <c r="D518" s="168">
        <v>0</v>
      </c>
      <c r="E518" s="173" t="s">
        <v>439</v>
      </c>
      <c r="F518" s="205">
        <f t="shared" si="53"/>
        <v>0</v>
      </c>
      <c r="G518" s="207">
        <f>G520</f>
        <v>0</v>
      </c>
      <c r="H518" s="207">
        <f>H520</f>
        <v>0</v>
      </c>
    </row>
    <row r="519" spans="1:8" s="174" customFormat="1" ht="15.75">
      <c r="A519" s="171"/>
      <c r="B519" s="54"/>
      <c r="C519" s="168"/>
      <c r="D519" s="168"/>
      <c r="E519" s="172" t="s">
        <v>234</v>
      </c>
      <c r="F519" s="205"/>
      <c r="G519" s="209"/>
      <c r="H519" s="209"/>
    </row>
    <row r="520" spans="1:8" ht="54">
      <c r="A520" s="171">
        <v>2651</v>
      </c>
      <c r="B520" s="55" t="s">
        <v>76</v>
      </c>
      <c r="C520" s="175">
        <v>5</v>
      </c>
      <c r="D520" s="175">
        <v>1</v>
      </c>
      <c r="E520" s="172" t="s">
        <v>439</v>
      </c>
      <c r="F520" s="205">
        <f t="shared" ref="F520" si="55">G520+H520</f>
        <v>0</v>
      </c>
      <c r="G520" s="207">
        <f>SUM(G522:G525)</f>
        <v>0</v>
      </c>
      <c r="H520" s="207">
        <f>SUM(H522:H525)</f>
        <v>0</v>
      </c>
    </row>
    <row r="521" spans="1:8" ht="54">
      <c r="A521" s="171"/>
      <c r="B521" s="55"/>
      <c r="C521" s="175"/>
      <c r="D521" s="175"/>
      <c r="E521" s="172" t="s">
        <v>743</v>
      </c>
      <c r="F521" s="205"/>
      <c r="G521" s="208"/>
      <c r="H521" s="208"/>
    </row>
    <row r="522" spans="1:8" ht="15.75">
      <c r="A522" s="171"/>
      <c r="B522" s="55"/>
      <c r="C522" s="175"/>
      <c r="D522" s="175"/>
      <c r="E522" s="172" t="s">
        <v>744</v>
      </c>
      <c r="F522" s="205">
        <f t="shared" ref="F522:F526" si="56">G522+H522</f>
        <v>0</v>
      </c>
      <c r="G522" s="208"/>
      <c r="H522" s="208"/>
    </row>
    <row r="523" spans="1:8" ht="15.75">
      <c r="A523" s="171"/>
      <c r="B523" s="55"/>
      <c r="C523" s="175"/>
      <c r="D523" s="175"/>
      <c r="E523" s="172"/>
      <c r="F523" s="205">
        <f t="shared" si="56"/>
        <v>0</v>
      </c>
      <c r="G523" s="208"/>
      <c r="H523" s="208"/>
    </row>
    <row r="524" spans="1:8" ht="15.75">
      <c r="A524" s="171"/>
      <c r="B524" s="55"/>
      <c r="C524" s="175"/>
      <c r="D524" s="175"/>
      <c r="E524" s="172"/>
      <c r="F524" s="205">
        <f t="shared" si="56"/>
        <v>0</v>
      </c>
      <c r="G524" s="208"/>
      <c r="H524" s="208"/>
    </row>
    <row r="525" spans="1:8" ht="15.75">
      <c r="A525" s="171"/>
      <c r="B525" s="55"/>
      <c r="C525" s="175"/>
      <c r="D525" s="175"/>
      <c r="E525" s="172" t="s">
        <v>744</v>
      </c>
      <c r="F525" s="205">
        <f t="shared" si="56"/>
        <v>0</v>
      </c>
      <c r="G525" s="208"/>
      <c r="H525" s="208"/>
    </row>
    <row r="526" spans="1:8" ht="40.5">
      <c r="A526" s="171">
        <v>2660</v>
      </c>
      <c r="B526" s="54" t="s">
        <v>76</v>
      </c>
      <c r="C526" s="168">
        <v>6</v>
      </c>
      <c r="D526" s="168">
        <v>0</v>
      </c>
      <c r="E526" s="173" t="s">
        <v>440</v>
      </c>
      <c r="F526" s="205">
        <f t="shared" si="56"/>
        <v>0</v>
      </c>
      <c r="G526" s="207">
        <f>G528</f>
        <v>0</v>
      </c>
      <c r="H526" s="207">
        <f>H528</f>
        <v>0</v>
      </c>
    </row>
    <row r="527" spans="1:8" s="174" customFormat="1" ht="15.75">
      <c r="A527" s="171"/>
      <c r="B527" s="54"/>
      <c r="C527" s="168"/>
      <c r="D527" s="168"/>
      <c r="E527" s="172" t="s">
        <v>234</v>
      </c>
      <c r="F527" s="205"/>
      <c r="G527" s="209"/>
      <c r="H527" s="209"/>
    </row>
    <row r="528" spans="1:8" ht="40.5">
      <c r="A528" s="171">
        <v>2661</v>
      </c>
      <c r="B528" s="55" t="s">
        <v>76</v>
      </c>
      <c r="C528" s="175">
        <v>6</v>
      </c>
      <c r="D528" s="175">
        <v>1</v>
      </c>
      <c r="E528" s="172" t="s">
        <v>440</v>
      </c>
      <c r="F528" s="205">
        <f t="shared" ref="F528" si="57">G528+H528</f>
        <v>0</v>
      </c>
      <c r="G528" s="207">
        <f>SUM(G530:G533)</f>
        <v>0</v>
      </c>
      <c r="H528" s="207">
        <f>SUM(H530:H533)</f>
        <v>0</v>
      </c>
    </row>
    <row r="529" spans="1:8" ht="54">
      <c r="A529" s="171"/>
      <c r="B529" s="55"/>
      <c r="C529" s="175"/>
      <c r="D529" s="175"/>
      <c r="E529" s="172" t="s">
        <v>743</v>
      </c>
      <c r="F529" s="205"/>
      <c r="G529" s="208"/>
      <c r="H529" s="208"/>
    </row>
    <row r="530" spans="1:8" ht="15.75">
      <c r="A530" s="171"/>
      <c r="B530" s="55"/>
      <c r="C530" s="175"/>
      <c r="D530" s="175"/>
      <c r="E530" s="172" t="s">
        <v>744</v>
      </c>
      <c r="F530" s="205">
        <f t="shared" ref="F530:F533" si="58">G530+H530</f>
        <v>0</v>
      </c>
      <c r="G530" s="208"/>
      <c r="H530" s="208"/>
    </row>
    <row r="531" spans="1:8" ht="15.75">
      <c r="A531" s="171"/>
      <c r="B531" s="55"/>
      <c r="C531" s="175"/>
      <c r="D531" s="175"/>
      <c r="E531" s="172"/>
      <c r="F531" s="205">
        <f t="shared" si="58"/>
        <v>0</v>
      </c>
      <c r="G531" s="208"/>
      <c r="H531" s="208"/>
    </row>
    <row r="532" spans="1:8" ht="15.75">
      <c r="A532" s="171"/>
      <c r="B532" s="55"/>
      <c r="C532" s="175"/>
      <c r="D532" s="175"/>
      <c r="E532" s="172"/>
      <c r="F532" s="205">
        <f t="shared" si="58"/>
        <v>0</v>
      </c>
      <c r="G532" s="208"/>
      <c r="H532" s="208"/>
    </row>
    <row r="533" spans="1:8" ht="15.75">
      <c r="A533" s="171"/>
      <c r="B533" s="55"/>
      <c r="C533" s="175"/>
      <c r="D533" s="175"/>
      <c r="E533" s="172" t="s">
        <v>744</v>
      </c>
      <c r="F533" s="205">
        <f t="shared" si="58"/>
        <v>0</v>
      </c>
      <c r="G533" s="208"/>
      <c r="H533" s="208"/>
    </row>
    <row r="534" spans="1:8" s="170" customFormat="1" ht="43.5">
      <c r="A534" s="167">
        <v>2700</v>
      </c>
      <c r="B534" s="54" t="s">
        <v>77</v>
      </c>
      <c r="C534" s="168">
        <v>0</v>
      </c>
      <c r="D534" s="168">
        <v>0</v>
      </c>
      <c r="E534" s="169" t="s">
        <v>750</v>
      </c>
      <c r="F534" s="205">
        <f t="shared" si="43"/>
        <v>0</v>
      </c>
      <c r="G534" s="252"/>
      <c r="H534" s="252"/>
    </row>
    <row r="535" spans="1:8" ht="15.75">
      <c r="A535" s="171"/>
      <c r="B535" s="54"/>
      <c r="C535" s="168"/>
      <c r="D535" s="168"/>
      <c r="E535" s="172" t="s">
        <v>329</v>
      </c>
      <c r="F535" s="205">
        <f t="shared" si="43"/>
        <v>0</v>
      </c>
      <c r="G535" s="208"/>
      <c r="H535" s="208"/>
    </row>
    <row r="536" spans="1:8" ht="27">
      <c r="A536" s="171">
        <v>2710</v>
      </c>
      <c r="B536" s="54" t="s">
        <v>77</v>
      </c>
      <c r="C536" s="168">
        <v>1</v>
      </c>
      <c r="D536" s="168">
        <v>0</v>
      </c>
      <c r="E536" s="173" t="s">
        <v>442</v>
      </c>
      <c r="F536" s="205">
        <f t="shared" ref="F536:F612" si="59">G536+H536</f>
        <v>0</v>
      </c>
      <c r="G536" s="208"/>
      <c r="H536" s="208"/>
    </row>
    <row r="537" spans="1:8" s="174" customFormat="1" ht="15.75">
      <c r="A537" s="171"/>
      <c r="B537" s="54"/>
      <c r="C537" s="168"/>
      <c r="D537" s="168"/>
      <c r="E537" s="172" t="s">
        <v>234</v>
      </c>
      <c r="F537" s="205">
        <f t="shared" si="59"/>
        <v>0</v>
      </c>
      <c r="G537" s="209"/>
      <c r="H537" s="209"/>
    </row>
    <row r="538" spans="1:8" ht="15.75">
      <c r="A538" s="171">
        <v>2711</v>
      </c>
      <c r="B538" s="55" t="s">
        <v>77</v>
      </c>
      <c r="C538" s="175">
        <v>1</v>
      </c>
      <c r="D538" s="175">
        <v>1</v>
      </c>
      <c r="E538" s="172" t="s">
        <v>443</v>
      </c>
      <c r="F538" s="205">
        <f t="shared" si="59"/>
        <v>0</v>
      </c>
      <c r="G538" s="208"/>
      <c r="H538" s="208"/>
    </row>
    <row r="539" spans="1:8" ht="54">
      <c r="A539" s="171"/>
      <c r="B539" s="55"/>
      <c r="C539" s="175"/>
      <c r="D539" s="175"/>
      <c r="E539" s="172" t="s">
        <v>743</v>
      </c>
      <c r="F539" s="205">
        <f t="shared" si="59"/>
        <v>0</v>
      </c>
      <c r="G539" s="208"/>
      <c r="H539" s="208"/>
    </row>
    <row r="540" spans="1:8" ht="15.75">
      <c r="A540" s="171"/>
      <c r="B540" s="55"/>
      <c r="C540" s="175"/>
      <c r="D540" s="175"/>
      <c r="E540" s="172" t="s">
        <v>744</v>
      </c>
      <c r="F540" s="205">
        <f t="shared" si="59"/>
        <v>0</v>
      </c>
      <c r="G540" s="208"/>
      <c r="H540" s="208"/>
    </row>
    <row r="541" spans="1:8" ht="15.75">
      <c r="A541" s="171"/>
      <c r="B541" s="55"/>
      <c r="C541" s="175"/>
      <c r="D541" s="175"/>
      <c r="E541" s="172" t="s">
        <v>744</v>
      </c>
      <c r="F541" s="205">
        <f t="shared" si="59"/>
        <v>0</v>
      </c>
      <c r="G541" s="208"/>
      <c r="H541" s="208"/>
    </row>
    <row r="542" spans="1:8" ht="15.75">
      <c r="A542" s="171">
        <v>2712</v>
      </c>
      <c r="B542" s="55" t="s">
        <v>77</v>
      </c>
      <c r="C542" s="175">
        <v>1</v>
      </c>
      <c r="D542" s="175">
        <v>2</v>
      </c>
      <c r="E542" s="172" t="s">
        <v>444</v>
      </c>
      <c r="F542" s="205">
        <f t="shared" si="59"/>
        <v>0</v>
      </c>
      <c r="G542" s="208"/>
      <c r="H542" s="208"/>
    </row>
    <row r="543" spans="1:8" ht="54">
      <c r="A543" s="171"/>
      <c r="B543" s="55"/>
      <c r="C543" s="175"/>
      <c r="D543" s="175"/>
      <c r="E543" s="172" t="s">
        <v>743</v>
      </c>
      <c r="F543" s="205">
        <f t="shared" si="59"/>
        <v>0</v>
      </c>
      <c r="G543" s="208"/>
      <c r="H543" s="208"/>
    </row>
    <row r="544" spans="1:8" ht="15.75">
      <c r="A544" s="171"/>
      <c r="B544" s="55"/>
      <c r="C544" s="175"/>
      <c r="D544" s="175"/>
      <c r="E544" s="172" t="s">
        <v>744</v>
      </c>
      <c r="F544" s="205">
        <f t="shared" si="59"/>
        <v>0</v>
      </c>
      <c r="G544" s="208"/>
      <c r="H544" s="208"/>
    </row>
    <row r="545" spans="1:8" ht="15.75">
      <c r="A545" s="171"/>
      <c r="B545" s="55"/>
      <c r="C545" s="175"/>
      <c r="D545" s="175"/>
      <c r="E545" s="172" t="s">
        <v>744</v>
      </c>
      <c r="F545" s="205">
        <f t="shared" si="59"/>
        <v>0</v>
      </c>
      <c r="G545" s="208"/>
      <c r="H545" s="208"/>
    </row>
    <row r="546" spans="1:8" ht="15.75">
      <c r="A546" s="171">
        <v>2713</v>
      </c>
      <c r="B546" s="55" t="s">
        <v>77</v>
      </c>
      <c r="C546" s="175">
        <v>1</v>
      </c>
      <c r="D546" s="175">
        <v>3</v>
      </c>
      <c r="E546" s="172" t="s">
        <v>445</v>
      </c>
      <c r="F546" s="205">
        <f t="shared" si="59"/>
        <v>0</v>
      </c>
      <c r="G546" s="208"/>
      <c r="H546" s="208"/>
    </row>
    <row r="547" spans="1:8" ht="54">
      <c r="A547" s="171"/>
      <c r="B547" s="55"/>
      <c r="C547" s="175"/>
      <c r="D547" s="175"/>
      <c r="E547" s="172" t="s">
        <v>743</v>
      </c>
      <c r="F547" s="205">
        <f t="shared" si="59"/>
        <v>0</v>
      </c>
      <c r="G547" s="208"/>
      <c r="H547" s="208"/>
    </row>
    <row r="548" spans="1:8" ht="15.75">
      <c r="A548" s="171"/>
      <c r="B548" s="55"/>
      <c r="C548" s="175"/>
      <c r="D548" s="175"/>
      <c r="E548" s="172" t="s">
        <v>744</v>
      </c>
      <c r="F548" s="205">
        <f t="shared" si="59"/>
        <v>0</v>
      </c>
      <c r="G548" s="208"/>
      <c r="H548" s="208"/>
    </row>
    <row r="549" spans="1:8" ht="15.75">
      <c r="A549" s="171"/>
      <c r="B549" s="55"/>
      <c r="C549" s="175"/>
      <c r="D549" s="175"/>
      <c r="E549" s="172" t="s">
        <v>744</v>
      </c>
      <c r="F549" s="205">
        <f t="shared" si="59"/>
        <v>0</v>
      </c>
      <c r="G549" s="208"/>
      <c r="H549" s="208"/>
    </row>
    <row r="550" spans="1:8" ht="27">
      <c r="A550" s="171">
        <v>2720</v>
      </c>
      <c r="B550" s="54" t="s">
        <v>77</v>
      </c>
      <c r="C550" s="168">
        <v>2</v>
      </c>
      <c r="D550" s="168">
        <v>0</v>
      </c>
      <c r="E550" s="173" t="s">
        <v>446</v>
      </c>
      <c r="F550" s="205">
        <f t="shared" si="59"/>
        <v>0</v>
      </c>
      <c r="G550" s="208"/>
      <c r="H550" s="208"/>
    </row>
    <row r="551" spans="1:8" s="174" customFormat="1" ht="15.75">
      <c r="A551" s="171"/>
      <c r="B551" s="54"/>
      <c r="C551" s="168"/>
      <c r="D551" s="168"/>
      <c r="E551" s="172" t="s">
        <v>234</v>
      </c>
      <c r="F551" s="205">
        <f t="shared" si="59"/>
        <v>0</v>
      </c>
      <c r="G551" s="209"/>
      <c r="H551" s="209"/>
    </row>
    <row r="552" spans="1:8" ht="27">
      <c r="A552" s="171">
        <v>2721</v>
      </c>
      <c r="B552" s="55" t="s">
        <v>77</v>
      </c>
      <c r="C552" s="175">
        <v>2</v>
      </c>
      <c r="D552" s="175">
        <v>1</v>
      </c>
      <c r="E552" s="172" t="s">
        <v>447</v>
      </c>
      <c r="F552" s="205">
        <f t="shared" si="59"/>
        <v>0</v>
      </c>
      <c r="G552" s="208"/>
      <c r="H552" s="208"/>
    </row>
    <row r="553" spans="1:8" ht="54">
      <c r="A553" s="171"/>
      <c r="B553" s="55"/>
      <c r="C553" s="175"/>
      <c r="D553" s="175"/>
      <c r="E553" s="172" t="s">
        <v>743</v>
      </c>
      <c r="F553" s="205">
        <f t="shared" si="59"/>
        <v>0</v>
      </c>
      <c r="G553" s="208"/>
      <c r="H553" s="208"/>
    </row>
    <row r="554" spans="1:8" ht="15.75">
      <c r="A554" s="171"/>
      <c r="B554" s="55"/>
      <c r="C554" s="175"/>
      <c r="D554" s="175"/>
      <c r="E554" s="172" t="s">
        <v>744</v>
      </c>
      <c r="F554" s="205">
        <f t="shared" si="59"/>
        <v>0</v>
      </c>
      <c r="G554" s="208"/>
      <c r="H554" s="208"/>
    </row>
    <row r="555" spans="1:8" ht="15.75">
      <c r="A555" s="171"/>
      <c r="B555" s="55"/>
      <c r="C555" s="175"/>
      <c r="D555" s="175"/>
      <c r="E555" s="172" t="s">
        <v>744</v>
      </c>
      <c r="F555" s="205">
        <f t="shared" si="59"/>
        <v>0</v>
      </c>
      <c r="G555" s="208"/>
      <c r="H555" s="208"/>
    </row>
    <row r="556" spans="1:8" ht="27">
      <c r="A556" s="171">
        <v>2722</v>
      </c>
      <c r="B556" s="55" t="s">
        <v>77</v>
      </c>
      <c r="C556" s="175">
        <v>2</v>
      </c>
      <c r="D556" s="175">
        <v>2</v>
      </c>
      <c r="E556" s="172" t="s">
        <v>448</v>
      </c>
      <c r="F556" s="205">
        <f t="shared" si="59"/>
        <v>0</v>
      </c>
      <c r="G556" s="208"/>
      <c r="H556" s="208"/>
    </row>
    <row r="557" spans="1:8" ht="54">
      <c r="A557" s="171"/>
      <c r="B557" s="55"/>
      <c r="C557" s="175"/>
      <c r="D557" s="175"/>
      <c r="E557" s="172" t="s">
        <v>743</v>
      </c>
      <c r="F557" s="205">
        <f t="shared" si="59"/>
        <v>0</v>
      </c>
      <c r="G557" s="208"/>
      <c r="H557" s="208"/>
    </row>
    <row r="558" spans="1:8" ht="15.75">
      <c r="A558" s="171"/>
      <c r="B558" s="55"/>
      <c r="C558" s="175"/>
      <c r="D558" s="175"/>
      <c r="E558" s="172" t="s">
        <v>744</v>
      </c>
      <c r="F558" s="205">
        <f t="shared" si="59"/>
        <v>0</v>
      </c>
      <c r="G558" s="208"/>
      <c r="H558" s="208"/>
    </row>
    <row r="559" spans="1:8" ht="15.75">
      <c r="A559" s="171"/>
      <c r="B559" s="55"/>
      <c r="C559" s="175"/>
      <c r="D559" s="175"/>
      <c r="E559" s="172" t="s">
        <v>744</v>
      </c>
      <c r="F559" s="205">
        <f t="shared" si="59"/>
        <v>0</v>
      </c>
      <c r="G559" s="208"/>
      <c r="H559" s="208"/>
    </row>
    <row r="560" spans="1:8" ht="15.75">
      <c r="A560" s="171">
        <v>2723</v>
      </c>
      <c r="B560" s="55" t="s">
        <v>77</v>
      </c>
      <c r="C560" s="175">
        <v>2</v>
      </c>
      <c r="D560" s="175">
        <v>3</v>
      </c>
      <c r="E560" s="172" t="s">
        <v>449</v>
      </c>
      <c r="F560" s="205">
        <f t="shared" si="59"/>
        <v>0</v>
      </c>
      <c r="G560" s="208"/>
      <c r="H560" s="208"/>
    </row>
    <row r="561" spans="1:8" ht="54">
      <c r="A561" s="171"/>
      <c r="B561" s="55"/>
      <c r="C561" s="175"/>
      <c r="D561" s="175"/>
      <c r="E561" s="172" t="s">
        <v>743</v>
      </c>
      <c r="F561" s="205">
        <f t="shared" si="59"/>
        <v>0</v>
      </c>
      <c r="G561" s="208"/>
      <c r="H561" s="208"/>
    </row>
    <row r="562" spans="1:8" ht="15.75">
      <c r="A562" s="171"/>
      <c r="B562" s="55"/>
      <c r="C562" s="175"/>
      <c r="D562" s="175"/>
      <c r="E562" s="172" t="s">
        <v>744</v>
      </c>
      <c r="F562" s="205">
        <f t="shared" si="59"/>
        <v>0</v>
      </c>
      <c r="G562" s="208"/>
      <c r="H562" s="208"/>
    </row>
    <row r="563" spans="1:8" ht="15.75">
      <c r="A563" s="171"/>
      <c r="B563" s="55"/>
      <c r="C563" s="175"/>
      <c r="D563" s="175"/>
      <c r="E563" s="172" t="s">
        <v>744</v>
      </c>
      <c r="F563" s="205">
        <f t="shared" si="59"/>
        <v>0</v>
      </c>
      <c r="G563" s="208"/>
      <c r="H563" s="208"/>
    </row>
    <row r="564" spans="1:8" ht="15.75">
      <c r="A564" s="171">
        <v>2724</v>
      </c>
      <c r="B564" s="55" t="s">
        <v>77</v>
      </c>
      <c r="C564" s="175">
        <v>2</v>
      </c>
      <c r="D564" s="175">
        <v>4</v>
      </c>
      <c r="E564" s="172" t="s">
        <v>450</v>
      </c>
      <c r="F564" s="205">
        <f t="shared" si="59"/>
        <v>0</v>
      </c>
      <c r="G564" s="208"/>
      <c r="H564" s="208"/>
    </row>
    <row r="565" spans="1:8" ht="54">
      <c r="A565" s="171"/>
      <c r="B565" s="55"/>
      <c r="C565" s="175"/>
      <c r="D565" s="175"/>
      <c r="E565" s="172" t="s">
        <v>743</v>
      </c>
      <c r="F565" s="205">
        <f t="shared" si="59"/>
        <v>0</v>
      </c>
      <c r="G565" s="208"/>
      <c r="H565" s="208"/>
    </row>
    <row r="566" spans="1:8" ht="15.75">
      <c r="A566" s="171"/>
      <c r="B566" s="55"/>
      <c r="C566" s="175"/>
      <c r="D566" s="175"/>
      <c r="E566" s="172" t="s">
        <v>744</v>
      </c>
      <c r="F566" s="205">
        <f t="shared" si="59"/>
        <v>0</v>
      </c>
      <c r="G566" s="208"/>
      <c r="H566" s="208"/>
    </row>
    <row r="567" spans="1:8" ht="15.75">
      <c r="A567" s="171"/>
      <c r="B567" s="55"/>
      <c r="C567" s="175"/>
      <c r="D567" s="175"/>
      <c r="E567" s="172" t="s">
        <v>744</v>
      </c>
      <c r="F567" s="205">
        <f t="shared" si="59"/>
        <v>0</v>
      </c>
      <c r="G567" s="208"/>
      <c r="H567" s="208"/>
    </row>
    <row r="568" spans="1:8" ht="15.75">
      <c r="A568" s="171">
        <v>2730</v>
      </c>
      <c r="B568" s="54" t="s">
        <v>77</v>
      </c>
      <c r="C568" s="168">
        <v>3</v>
      </c>
      <c r="D568" s="168">
        <v>0</v>
      </c>
      <c r="E568" s="173" t="s">
        <v>451</v>
      </c>
      <c r="F568" s="205">
        <f t="shared" si="59"/>
        <v>0</v>
      </c>
      <c r="G568" s="208"/>
      <c r="H568" s="208"/>
    </row>
    <row r="569" spans="1:8" s="174" customFormat="1" ht="15.75">
      <c r="A569" s="171"/>
      <c r="B569" s="54"/>
      <c r="C569" s="168"/>
      <c r="D569" s="168"/>
      <c r="E569" s="172" t="s">
        <v>234</v>
      </c>
      <c r="F569" s="205">
        <f t="shared" si="59"/>
        <v>0</v>
      </c>
      <c r="G569" s="209"/>
      <c r="H569" s="209"/>
    </row>
    <row r="570" spans="1:8" ht="27">
      <c r="A570" s="171">
        <v>2731</v>
      </c>
      <c r="B570" s="55" t="s">
        <v>77</v>
      </c>
      <c r="C570" s="175">
        <v>3</v>
      </c>
      <c r="D570" s="175">
        <v>1</v>
      </c>
      <c r="E570" s="172" t="s">
        <v>452</v>
      </c>
      <c r="F570" s="205">
        <f t="shared" si="59"/>
        <v>0</v>
      </c>
      <c r="G570" s="208"/>
      <c r="H570" s="208"/>
    </row>
    <row r="571" spans="1:8" ht="54">
      <c r="A571" s="171"/>
      <c r="B571" s="55"/>
      <c r="C571" s="175"/>
      <c r="D571" s="175"/>
      <c r="E571" s="172" t="s">
        <v>743</v>
      </c>
      <c r="F571" s="205">
        <f t="shared" si="59"/>
        <v>0</v>
      </c>
      <c r="G571" s="208"/>
      <c r="H571" s="208"/>
    </row>
    <row r="572" spans="1:8" ht="15.75">
      <c r="A572" s="171"/>
      <c r="B572" s="55"/>
      <c r="C572" s="175"/>
      <c r="D572" s="175"/>
      <c r="E572" s="172" t="s">
        <v>744</v>
      </c>
      <c r="F572" s="205">
        <f t="shared" si="59"/>
        <v>0</v>
      </c>
      <c r="G572" s="208"/>
      <c r="H572" s="208"/>
    </row>
    <row r="573" spans="1:8" ht="15.75">
      <c r="A573" s="171"/>
      <c r="B573" s="55"/>
      <c r="C573" s="175"/>
      <c r="D573" s="175"/>
      <c r="E573" s="172" t="s">
        <v>744</v>
      </c>
      <c r="F573" s="205">
        <f t="shared" si="59"/>
        <v>0</v>
      </c>
      <c r="G573" s="208"/>
      <c r="H573" s="208"/>
    </row>
    <row r="574" spans="1:8" ht="27">
      <c r="A574" s="171">
        <v>2732</v>
      </c>
      <c r="B574" s="55" t="s">
        <v>77</v>
      </c>
      <c r="C574" s="175">
        <v>3</v>
      </c>
      <c r="D574" s="175">
        <v>2</v>
      </c>
      <c r="E574" s="172" t="s">
        <v>453</v>
      </c>
      <c r="F574" s="205">
        <f t="shared" si="59"/>
        <v>0</v>
      </c>
      <c r="G574" s="208"/>
      <c r="H574" s="208"/>
    </row>
    <row r="575" spans="1:8" ht="54">
      <c r="A575" s="171"/>
      <c r="B575" s="55"/>
      <c r="C575" s="175"/>
      <c r="D575" s="175"/>
      <c r="E575" s="172" t="s">
        <v>743</v>
      </c>
      <c r="F575" s="205">
        <f t="shared" si="59"/>
        <v>0</v>
      </c>
      <c r="G575" s="208"/>
      <c r="H575" s="208"/>
    </row>
    <row r="576" spans="1:8" ht="15.75">
      <c r="A576" s="171"/>
      <c r="B576" s="55"/>
      <c r="C576" s="175"/>
      <c r="D576" s="175"/>
      <c r="E576" s="172" t="s">
        <v>744</v>
      </c>
      <c r="F576" s="205">
        <f t="shared" si="59"/>
        <v>0</v>
      </c>
      <c r="G576" s="208"/>
      <c r="H576" s="208"/>
    </row>
    <row r="577" spans="1:8" ht="15.75">
      <c r="A577" s="171"/>
      <c r="B577" s="55"/>
      <c r="C577" s="175"/>
      <c r="D577" s="175"/>
      <c r="E577" s="172" t="s">
        <v>744</v>
      </c>
      <c r="F577" s="205">
        <f t="shared" si="59"/>
        <v>0</v>
      </c>
      <c r="G577" s="208"/>
      <c r="H577" s="208"/>
    </row>
    <row r="578" spans="1:8" ht="27">
      <c r="A578" s="171">
        <v>2733</v>
      </c>
      <c r="B578" s="55" t="s">
        <v>77</v>
      </c>
      <c r="C578" s="175">
        <v>3</v>
      </c>
      <c r="D578" s="175">
        <v>3</v>
      </c>
      <c r="E578" s="172" t="s">
        <v>454</v>
      </c>
      <c r="F578" s="205">
        <f t="shared" si="59"/>
        <v>0</v>
      </c>
      <c r="G578" s="208"/>
      <c r="H578" s="208"/>
    </row>
    <row r="579" spans="1:8" ht="54">
      <c r="A579" s="171"/>
      <c r="B579" s="55"/>
      <c r="C579" s="175"/>
      <c r="D579" s="175"/>
      <c r="E579" s="172" t="s">
        <v>743</v>
      </c>
      <c r="F579" s="205">
        <f t="shared" si="59"/>
        <v>0</v>
      </c>
      <c r="G579" s="208"/>
      <c r="H579" s="208"/>
    </row>
    <row r="580" spans="1:8" ht="15.75">
      <c r="A580" s="171"/>
      <c r="B580" s="55"/>
      <c r="C580" s="175"/>
      <c r="D580" s="175"/>
      <c r="E580" s="172" t="s">
        <v>744</v>
      </c>
      <c r="F580" s="205">
        <f t="shared" si="59"/>
        <v>0</v>
      </c>
      <c r="G580" s="208"/>
      <c r="H580" s="208"/>
    </row>
    <row r="581" spans="1:8" ht="15.75">
      <c r="A581" s="171"/>
      <c r="B581" s="55"/>
      <c r="C581" s="175"/>
      <c r="D581" s="175"/>
      <c r="E581" s="172" t="s">
        <v>744</v>
      </c>
      <c r="F581" s="205">
        <f t="shared" si="59"/>
        <v>0</v>
      </c>
      <c r="G581" s="208"/>
      <c r="H581" s="208"/>
    </row>
    <row r="582" spans="1:8" ht="27">
      <c r="A582" s="171">
        <v>2734</v>
      </c>
      <c r="B582" s="55" t="s">
        <v>77</v>
      </c>
      <c r="C582" s="175">
        <v>3</v>
      </c>
      <c r="D582" s="175">
        <v>4</v>
      </c>
      <c r="E582" s="172" t="s">
        <v>455</v>
      </c>
      <c r="F582" s="205">
        <f t="shared" si="59"/>
        <v>0</v>
      </c>
      <c r="G582" s="208"/>
      <c r="H582" s="208"/>
    </row>
    <row r="583" spans="1:8" ht="54">
      <c r="A583" s="171"/>
      <c r="B583" s="55"/>
      <c r="C583" s="175"/>
      <c r="D583" s="175"/>
      <c r="E583" s="172" t="s">
        <v>743</v>
      </c>
      <c r="F583" s="205">
        <f t="shared" si="59"/>
        <v>0</v>
      </c>
      <c r="G583" s="208"/>
      <c r="H583" s="208"/>
    </row>
    <row r="584" spans="1:8" ht="15.75">
      <c r="A584" s="171"/>
      <c r="B584" s="55"/>
      <c r="C584" s="175"/>
      <c r="D584" s="175"/>
      <c r="E584" s="172" t="s">
        <v>744</v>
      </c>
      <c r="F584" s="205">
        <f t="shared" si="59"/>
        <v>0</v>
      </c>
      <c r="G584" s="208"/>
      <c r="H584" s="208"/>
    </row>
    <row r="585" spans="1:8" ht="15.75">
      <c r="A585" s="171"/>
      <c r="B585" s="55"/>
      <c r="C585" s="175"/>
      <c r="D585" s="175"/>
      <c r="E585" s="172" t="s">
        <v>744</v>
      </c>
      <c r="F585" s="205">
        <f t="shared" si="59"/>
        <v>0</v>
      </c>
      <c r="G585" s="208"/>
      <c r="H585" s="208"/>
    </row>
    <row r="586" spans="1:8" ht="27">
      <c r="A586" s="171">
        <v>2740</v>
      </c>
      <c r="B586" s="54" t="s">
        <v>77</v>
      </c>
      <c r="C586" s="168">
        <v>4</v>
      </c>
      <c r="D586" s="168">
        <v>0</v>
      </c>
      <c r="E586" s="173" t="s">
        <v>456</v>
      </c>
      <c r="F586" s="205">
        <f t="shared" si="59"/>
        <v>0</v>
      </c>
      <c r="G586" s="208"/>
      <c r="H586" s="208"/>
    </row>
    <row r="587" spans="1:8" s="174" customFormat="1" ht="15.75">
      <c r="A587" s="171"/>
      <c r="B587" s="54"/>
      <c r="C587" s="168"/>
      <c r="D587" s="168"/>
      <c r="E587" s="172" t="s">
        <v>234</v>
      </c>
      <c r="F587" s="205">
        <f t="shared" si="59"/>
        <v>0</v>
      </c>
      <c r="G587" s="209"/>
      <c r="H587" s="209"/>
    </row>
    <row r="588" spans="1:8" ht="27">
      <c r="A588" s="171">
        <v>2741</v>
      </c>
      <c r="B588" s="55" t="s">
        <v>77</v>
      </c>
      <c r="C588" s="175">
        <v>4</v>
      </c>
      <c r="D588" s="175">
        <v>1</v>
      </c>
      <c r="E588" s="172" t="s">
        <v>456</v>
      </c>
      <c r="F588" s="205">
        <f t="shared" si="59"/>
        <v>0</v>
      </c>
      <c r="G588" s="208"/>
      <c r="H588" s="208"/>
    </row>
    <row r="589" spans="1:8" ht="54">
      <c r="A589" s="171"/>
      <c r="B589" s="55"/>
      <c r="C589" s="175"/>
      <c r="D589" s="175"/>
      <c r="E589" s="172" t="s">
        <v>743</v>
      </c>
      <c r="F589" s="205">
        <f t="shared" si="59"/>
        <v>0</v>
      </c>
      <c r="G589" s="208"/>
      <c r="H589" s="208"/>
    </row>
    <row r="590" spans="1:8" ht="15.75">
      <c r="A590" s="171"/>
      <c r="B590" s="55"/>
      <c r="C590" s="175"/>
      <c r="D590" s="175"/>
      <c r="E590" s="172" t="s">
        <v>744</v>
      </c>
      <c r="F590" s="205">
        <f t="shared" si="59"/>
        <v>0</v>
      </c>
      <c r="G590" s="208"/>
      <c r="H590" s="208"/>
    </row>
    <row r="591" spans="1:8" ht="15.75">
      <c r="A591" s="171"/>
      <c r="B591" s="55"/>
      <c r="C591" s="175"/>
      <c r="D591" s="175"/>
      <c r="E591" s="172" t="s">
        <v>744</v>
      </c>
      <c r="F591" s="205">
        <f t="shared" si="59"/>
        <v>0</v>
      </c>
      <c r="G591" s="208"/>
      <c r="H591" s="208"/>
    </row>
    <row r="592" spans="1:8" ht="40.5">
      <c r="A592" s="171">
        <v>2750</v>
      </c>
      <c r="B592" s="54" t="s">
        <v>77</v>
      </c>
      <c r="C592" s="168">
        <v>5</v>
      </c>
      <c r="D592" s="168">
        <v>0</v>
      </c>
      <c r="E592" s="173" t="s">
        <v>457</v>
      </c>
      <c r="F592" s="205">
        <f t="shared" si="59"/>
        <v>0</v>
      </c>
      <c r="G592" s="208"/>
      <c r="H592" s="208"/>
    </row>
    <row r="593" spans="1:8" s="174" customFormat="1" ht="15.75">
      <c r="A593" s="171"/>
      <c r="B593" s="54"/>
      <c r="C593" s="168"/>
      <c r="D593" s="168"/>
      <c r="E593" s="172" t="s">
        <v>234</v>
      </c>
      <c r="F593" s="205">
        <f t="shared" si="59"/>
        <v>0</v>
      </c>
      <c r="G593" s="209"/>
      <c r="H593" s="209"/>
    </row>
    <row r="594" spans="1:8" ht="27">
      <c r="A594" s="171">
        <v>2751</v>
      </c>
      <c r="B594" s="55" t="s">
        <v>77</v>
      </c>
      <c r="C594" s="175">
        <v>5</v>
      </c>
      <c r="D594" s="175">
        <v>1</v>
      </c>
      <c r="E594" s="172" t="s">
        <v>457</v>
      </c>
      <c r="F594" s="205">
        <f t="shared" si="59"/>
        <v>0</v>
      </c>
      <c r="G594" s="208"/>
      <c r="H594" s="208"/>
    </row>
    <row r="595" spans="1:8" ht="54">
      <c r="A595" s="171"/>
      <c r="B595" s="55"/>
      <c r="C595" s="175"/>
      <c r="D595" s="175"/>
      <c r="E595" s="172" t="s">
        <v>743</v>
      </c>
      <c r="F595" s="205">
        <f t="shared" si="59"/>
        <v>0</v>
      </c>
      <c r="G595" s="208"/>
      <c r="H595" s="208"/>
    </row>
    <row r="596" spans="1:8" ht="15.75">
      <c r="A596" s="171"/>
      <c r="B596" s="55"/>
      <c r="C596" s="175"/>
      <c r="D596" s="175"/>
      <c r="E596" s="172" t="s">
        <v>744</v>
      </c>
      <c r="F596" s="205">
        <f t="shared" si="59"/>
        <v>0</v>
      </c>
      <c r="G596" s="208"/>
      <c r="H596" s="208"/>
    </row>
    <row r="597" spans="1:8" ht="15.75">
      <c r="A597" s="171"/>
      <c r="B597" s="55"/>
      <c r="C597" s="175"/>
      <c r="D597" s="175"/>
      <c r="E597" s="172" t="s">
        <v>744</v>
      </c>
      <c r="F597" s="205">
        <f t="shared" si="59"/>
        <v>0</v>
      </c>
      <c r="G597" s="208"/>
      <c r="H597" s="208"/>
    </row>
    <row r="598" spans="1:8" ht="27">
      <c r="A598" s="171">
        <v>2760</v>
      </c>
      <c r="B598" s="54" t="s">
        <v>77</v>
      </c>
      <c r="C598" s="168">
        <v>6</v>
      </c>
      <c r="D598" s="168">
        <v>0</v>
      </c>
      <c r="E598" s="173" t="s">
        <v>458</v>
      </c>
      <c r="F598" s="205">
        <f t="shared" si="59"/>
        <v>0</v>
      </c>
      <c r="G598" s="208"/>
      <c r="H598" s="208"/>
    </row>
    <row r="599" spans="1:8" s="174" customFormat="1" ht="15.75">
      <c r="A599" s="171"/>
      <c r="B599" s="54"/>
      <c r="C599" s="168"/>
      <c r="D599" s="168"/>
      <c r="E599" s="172" t="s">
        <v>234</v>
      </c>
      <c r="F599" s="205">
        <f t="shared" si="59"/>
        <v>0</v>
      </c>
      <c r="G599" s="209"/>
      <c r="H599" s="209"/>
    </row>
    <row r="600" spans="1:8" ht="27">
      <c r="A600" s="171">
        <v>2761</v>
      </c>
      <c r="B600" s="55" t="s">
        <v>77</v>
      </c>
      <c r="C600" s="175">
        <v>6</v>
      </c>
      <c r="D600" s="175">
        <v>1</v>
      </c>
      <c r="E600" s="172" t="s">
        <v>459</v>
      </c>
      <c r="F600" s="205">
        <f t="shared" si="59"/>
        <v>0</v>
      </c>
      <c r="G600" s="208"/>
      <c r="H600" s="208"/>
    </row>
    <row r="601" spans="1:8" ht="54">
      <c r="A601" s="171"/>
      <c r="B601" s="55"/>
      <c r="C601" s="175"/>
      <c r="D601" s="175"/>
      <c r="E601" s="172" t="s">
        <v>743</v>
      </c>
      <c r="F601" s="205">
        <f t="shared" si="59"/>
        <v>0</v>
      </c>
      <c r="G601" s="208"/>
      <c r="H601" s="208"/>
    </row>
    <row r="602" spans="1:8" ht="15.75">
      <c r="A602" s="171"/>
      <c r="B602" s="55"/>
      <c r="C602" s="175"/>
      <c r="D602" s="175"/>
      <c r="E602" s="172" t="s">
        <v>744</v>
      </c>
      <c r="F602" s="205">
        <f t="shared" si="59"/>
        <v>0</v>
      </c>
      <c r="G602" s="208"/>
      <c r="H602" s="208"/>
    </row>
    <row r="603" spans="1:8" ht="15.75">
      <c r="A603" s="171"/>
      <c r="B603" s="55"/>
      <c r="C603" s="175"/>
      <c r="D603" s="175"/>
      <c r="E603" s="172" t="s">
        <v>744</v>
      </c>
      <c r="F603" s="205">
        <f t="shared" si="59"/>
        <v>0</v>
      </c>
      <c r="G603" s="208"/>
      <c r="H603" s="208"/>
    </row>
    <row r="604" spans="1:8" ht="27">
      <c r="A604" s="171">
        <v>2762</v>
      </c>
      <c r="B604" s="55" t="s">
        <v>77</v>
      </c>
      <c r="C604" s="175">
        <v>6</v>
      </c>
      <c r="D604" s="175">
        <v>2</v>
      </c>
      <c r="E604" s="172" t="s">
        <v>458</v>
      </c>
      <c r="F604" s="205">
        <f t="shared" si="59"/>
        <v>0</v>
      </c>
      <c r="G604" s="208"/>
      <c r="H604" s="208"/>
    </row>
    <row r="605" spans="1:8" ht="54">
      <c r="A605" s="171"/>
      <c r="B605" s="55"/>
      <c r="C605" s="175"/>
      <c r="D605" s="175"/>
      <c r="E605" s="172" t="s">
        <v>743</v>
      </c>
      <c r="F605" s="205">
        <f t="shared" si="59"/>
        <v>0</v>
      </c>
      <c r="G605" s="208"/>
      <c r="H605" s="208"/>
    </row>
    <row r="606" spans="1:8" ht="15.75">
      <c r="A606" s="171"/>
      <c r="B606" s="55"/>
      <c r="C606" s="175"/>
      <c r="D606" s="175"/>
      <c r="E606" s="172" t="s">
        <v>744</v>
      </c>
      <c r="F606" s="205">
        <f t="shared" si="59"/>
        <v>0</v>
      </c>
      <c r="G606" s="208"/>
      <c r="H606" s="208"/>
    </row>
    <row r="607" spans="1:8" ht="15.75">
      <c r="A607" s="171"/>
      <c r="B607" s="55"/>
      <c r="C607" s="175"/>
      <c r="D607" s="175"/>
      <c r="E607" s="172" t="s">
        <v>744</v>
      </c>
      <c r="F607" s="205">
        <f t="shared" si="59"/>
        <v>0</v>
      </c>
      <c r="G607" s="208"/>
      <c r="H607" s="208"/>
    </row>
    <row r="608" spans="1:8" s="170" customFormat="1" ht="60">
      <c r="A608" s="167">
        <v>2800</v>
      </c>
      <c r="B608" s="54" t="s">
        <v>78</v>
      </c>
      <c r="C608" s="168">
        <v>0</v>
      </c>
      <c r="D608" s="168">
        <v>0</v>
      </c>
      <c r="E608" s="169" t="s">
        <v>751</v>
      </c>
      <c r="F608" s="212">
        <f t="shared" si="59"/>
        <v>37450</v>
      </c>
      <c r="G608" s="213">
        <f>G610+G618+G671+G691+G711+G719</f>
        <v>37450</v>
      </c>
      <c r="H608" s="213">
        <f>H610+H618+H671+H691+H711+H719</f>
        <v>0</v>
      </c>
    </row>
    <row r="609" spans="1:8" ht="15.75">
      <c r="A609" s="171"/>
      <c r="B609" s="54"/>
      <c r="C609" s="168"/>
      <c r="D609" s="168"/>
      <c r="E609" s="172" t="s">
        <v>329</v>
      </c>
      <c r="F609" s="205"/>
      <c r="G609" s="208"/>
      <c r="H609" s="208"/>
    </row>
    <row r="610" spans="1:8">
      <c r="A610" s="171">
        <v>2810</v>
      </c>
      <c r="B610" s="55" t="s">
        <v>78</v>
      </c>
      <c r="C610" s="175">
        <v>1</v>
      </c>
      <c r="D610" s="175">
        <v>0</v>
      </c>
      <c r="E610" s="173" t="s">
        <v>461</v>
      </c>
      <c r="F610" s="205">
        <f t="shared" si="59"/>
        <v>0</v>
      </c>
      <c r="G610" s="207">
        <f>G612</f>
        <v>0</v>
      </c>
      <c r="H610" s="207">
        <f>H612</f>
        <v>0</v>
      </c>
    </row>
    <row r="611" spans="1:8" s="174" customFormat="1" ht="15.75">
      <c r="A611" s="171"/>
      <c r="B611" s="54"/>
      <c r="C611" s="168"/>
      <c r="D611" s="168"/>
      <c r="E611" s="172" t="s">
        <v>234</v>
      </c>
      <c r="F611" s="205"/>
      <c r="G611" s="209"/>
      <c r="H611" s="209"/>
    </row>
    <row r="612" spans="1:8">
      <c r="A612" s="171">
        <v>2811</v>
      </c>
      <c r="B612" s="55" t="s">
        <v>78</v>
      </c>
      <c r="C612" s="175">
        <v>1</v>
      </c>
      <c r="D612" s="175">
        <v>1</v>
      </c>
      <c r="E612" s="172" t="s">
        <v>461</v>
      </c>
      <c r="F612" s="205">
        <f t="shared" si="59"/>
        <v>0</v>
      </c>
      <c r="G612" s="207">
        <f>SUM(G614:G617)</f>
        <v>0</v>
      </c>
      <c r="H612" s="207">
        <f>SUM(H614:H617)</f>
        <v>0</v>
      </c>
    </row>
    <row r="613" spans="1:8" ht="54">
      <c r="A613" s="171"/>
      <c r="B613" s="55"/>
      <c r="C613" s="175"/>
      <c r="D613" s="175"/>
      <c r="E613" s="172" t="s">
        <v>743</v>
      </c>
      <c r="F613" s="205"/>
      <c r="G613" s="208"/>
      <c r="H613" s="208"/>
    </row>
    <row r="614" spans="1:8" ht="15.75">
      <c r="A614" s="171"/>
      <c r="B614" s="55"/>
      <c r="C614" s="175"/>
      <c r="D614" s="175"/>
      <c r="E614" s="172" t="s">
        <v>744</v>
      </c>
      <c r="F614" s="205">
        <f t="shared" ref="F614:F618" si="60">G614+H614</f>
        <v>0</v>
      </c>
      <c r="G614" s="208"/>
      <c r="H614" s="208"/>
    </row>
    <row r="615" spans="1:8" ht="15.75">
      <c r="A615" s="171"/>
      <c r="B615" s="55"/>
      <c r="C615" s="175"/>
      <c r="D615" s="175"/>
      <c r="E615" s="172"/>
      <c r="F615" s="205">
        <f t="shared" si="60"/>
        <v>0</v>
      </c>
      <c r="G615" s="208"/>
      <c r="H615" s="208"/>
    </row>
    <row r="616" spans="1:8" ht="15.75">
      <c r="A616" s="171"/>
      <c r="B616" s="55"/>
      <c r="C616" s="175"/>
      <c r="D616" s="175"/>
      <c r="E616" s="172"/>
      <c r="F616" s="205">
        <f t="shared" si="60"/>
        <v>0</v>
      </c>
      <c r="G616" s="208"/>
      <c r="H616" s="208"/>
    </row>
    <row r="617" spans="1:8" ht="15.75">
      <c r="A617" s="171"/>
      <c r="B617" s="55"/>
      <c r="C617" s="175"/>
      <c r="D617" s="175"/>
      <c r="E617" s="172" t="s">
        <v>744</v>
      </c>
      <c r="F617" s="205">
        <f t="shared" si="60"/>
        <v>0</v>
      </c>
      <c r="G617" s="208"/>
      <c r="H617" s="208"/>
    </row>
    <row r="618" spans="1:8">
      <c r="A618" s="171">
        <v>2820</v>
      </c>
      <c r="B618" s="54" t="s">
        <v>78</v>
      </c>
      <c r="C618" s="168">
        <v>2</v>
      </c>
      <c r="D618" s="168">
        <v>0</v>
      </c>
      <c r="E618" s="173" t="s">
        <v>462</v>
      </c>
      <c r="F618" s="205">
        <f t="shared" si="60"/>
        <v>36950</v>
      </c>
      <c r="G618" s="207">
        <f>G620+G626+G632+G647+G653+G659+G665</f>
        <v>36950</v>
      </c>
      <c r="H618" s="207">
        <f>H620+H626+H632+H647+H653+H659+H665</f>
        <v>0</v>
      </c>
    </row>
    <row r="619" spans="1:8" s="174" customFormat="1" ht="15.75">
      <c r="A619" s="171"/>
      <c r="B619" s="54"/>
      <c r="C619" s="168"/>
      <c r="D619" s="168"/>
      <c r="E619" s="172" t="s">
        <v>234</v>
      </c>
      <c r="F619" s="205"/>
      <c r="G619" s="209"/>
      <c r="H619" s="209"/>
    </row>
    <row r="620" spans="1:8">
      <c r="A620" s="171">
        <v>2821</v>
      </c>
      <c r="B620" s="55" t="s">
        <v>78</v>
      </c>
      <c r="C620" s="175">
        <v>2</v>
      </c>
      <c r="D620" s="175">
        <v>1</v>
      </c>
      <c r="E620" s="172" t="s">
        <v>463</v>
      </c>
      <c r="F620" s="205">
        <f t="shared" ref="F620" si="61">G620+H620</f>
        <v>0</v>
      </c>
      <c r="G620" s="207">
        <f>SUM(G622:G625)</f>
        <v>0</v>
      </c>
      <c r="H620" s="207">
        <f>SUM(H622:H625)</f>
        <v>0</v>
      </c>
    </row>
    <row r="621" spans="1:8" ht="54">
      <c r="A621" s="171"/>
      <c r="B621" s="55"/>
      <c r="C621" s="175"/>
      <c r="D621" s="175"/>
      <c r="E621" s="172" t="s">
        <v>743</v>
      </c>
      <c r="F621" s="205"/>
      <c r="G621" s="208"/>
      <c r="H621" s="208"/>
    </row>
    <row r="622" spans="1:8" ht="15.75">
      <c r="A622" s="171"/>
      <c r="B622" s="55"/>
      <c r="C622" s="175"/>
      <c r="D622" s="175"/>
      <c r="E622" s="172" t="s">
        <v>744</v>
      </c>
      <c r="F622" s="205">
        <f t="shared" ref="F622:F626" si="62">G622+H622</f>
        <v>0</v>
      </c>
      <c r="G622" s="208"/>
      <c r="H622" s="208"/>
    </row>
    <row r="623" spans="1:8" ht="15.75">
      <c r="A623" s="171"/>
      <c r="B623" s="55"/>
      <c r="C623" s="175"/>
      <c r="D623" s="175"/>
      <c r="E623" s="172"/>
      <c r="F623" s="205">
        <f t="shared" si="62"/>
        <v>0</v>
      </c>
      <c r="G623" s="208"/>
      <c r="H623" s="208"/>
    </row>
    <row r="624" spans="1:8" ht="15.75">
      <c r="A624" s="171"/>
      <c r="B624" s="55"/>
      <c r="C624" s="175"/>
      <c r="D624" s="175"/>
      <c r="E624" s="172"/>
      <c r="F624" s="205">
        <f t="shared" si="62"/>
        <v>0</v>
      </c>
      <c r="G624" s="208"/>
      <c r="H624" s="208"/>
    </row>
    <row r="625" spans="1:8" ht="15.75">
      <c r="A625" s="171"/>
      <c r="B625" s="55"/>
      <c r="C625" s="175"/>
      <c r="D625" s="175"/>
      <c r="E625" s="172" t="s">
        <v>744</v>
      </c>
      <c r="F625" s="205">
        <f t="shared" si="62"/>
        <v>0</v>
      </c>
      <c r="G625" s="208"/>
      <c r="H625" s="208"/>
    </row>
    <row r="626" spans="1:8">
      <c r="A626" s="171">
        <v>2822</v>
      </c>
      <c r="B626" s="55" t="s">
        <v>78</v>
      </c>
      <c r="C626" s="175">
        <v>2</v>
      </c>
      <c r="D626" s="175">
        <v>2</v>
      </c>
      <c r="E626" s="172" t="s">
        <v>464</v>
      </c>
      <c r="F626" s="205">
        <f t="shared" si="62"/>
        <v>0</v>
      </c>
      <c r="G626" s="207">
        <f>SUM(G628:G631)</f>
        <v>0</v>
      </c>
      <c r="H626" s="207">
        <f>SUM(H628:H631)</f>
        <v>0</v>
      </c>
    </row>
    <row r="627" spans="1:8" ht="54">
      <c r="A627" s="171"/>
      <c r="B627" s="55"/>
      <c r="C627" s="175"/>
      <c r="D627" s="175"/>
      <c r="E627" s="172" t="s">
        <v>743</v>
      </c>
      <c r="F627" s="205"/>
      <c r="G627" s="208"/>
      <c r="H627" s="208"/>
    </row>
    <row r="628" spans="1:8" ht="15.75">
      <c r="A628" s="171"/>
      <c r="B628" s="55"/>
      <c r="C628" s="175"/>
      <c r="D628" s="175"/>
      <c r="E628" s="172" t="s">
        <v>744</v>
      </c>
      <c r="F628" s="205">
        <f t="shared" ref="F628:F632" si="63">G628+H628</f>
        <v>0</v>
      </c>
      <c r="G628" s="208"/>
      <c r="H628" s="208"/>
    </row>
    <row r="629" spans="1:8" ht="15.75">
      <c r="A629" s="171"/>
      <c r="B629" s="55"/>
      <c r="C629" s="175"/>
      <c r="D629" s="175"/>
      <c r="E629" s="172"/>
      <c r="F629" s="205">
        <f t="shared" si="63"/>
        <v>0</v>
      </c>
      <c r="G629" s="208"/>
      <c r="H629" s="208"/>
    </row>
    <row r="630" spans="1:8" ht="15.75">
      <c r="A630" s="171"/>
      <c r="B630" s="55"/>
      <c r="C630" s="175"/>
      <c r="D630" s="175"/>
      <c r="E630" s="172"/>
      <c r="F630" s="205">
        <f t="shared" si="63"/>
        <v>0</v>
      </c>
      <c r="G630" s="208"/>
      <c r="H630" s="208"/>
    </row>
    <row r="631" spans="1:8" ht="15.75">
      <c r="A631" s="171"/>
      <c r="B631" s="55"/>
      <c r="C631" s="175"/>
      <c r="D631" s="175"/>
      <c r="E631" s="172" t="s">
        <v>744</v>
      </c>
      <c r="F631" s="205">
        <f t="shared" si="63"/>
        <v>0</v>
      </c>
      <c r="G631" s="208"/>
      <c r="H631" s="208"/>
    </row>
    <row r="632" spans="1:8" ht="27">
      <c r="A632" s="171">
        <v>2823</v>
      </c>
      <c r="B632" s="55" t="s">
        <v>78</v>
      </c>
      <c r="C632" s="175">
        <v>2</v>
      </c>
      <c r="D632" s="175">
        <v>3</v>
      </c>
      <c r="E632" s="172" t="s">
        <v>465</v>
      </c>
      <c r="F632" s="205">
        <f t="shared" si="63"/>
        <v>30950</v>
      </c>
      <c r="G632" s="207">
        <f>SUM(G634:G646)</f>
        <v>30950</v>
      </c>
      <c r="H632" s="207">
        <f>SUM(H634:H646)</f>
        <v>0</v>
      </c>
    </row>
    <row r="633" spans="1:8" ht="54">
      <c r="A633" s="171"/>
      <c r="B633" s="55"/>
      <c r="C633" s="175"/>
      <c r="D633" s="175"/>
      <c r="E633" s="172" t="s">
        <v>743</v>
      </c>
      <c r="F633" s="205"/>
      <c r="G633" s="208"/>
      <c r="H633" s="208"/>
    </row>
    <row r="634" spans="1:8" ht="28.5">
      <c r="A634" s="171"/>
      <c r="B634" s="55"/>
      <c r="C634" s="175"/>
      <c r="D634" s="175"/>
      <c r="E634" s="59" t="s">
        <v>517</v>
      </c>
      <c r="F634" s="205">
        <f t="shared" ref="F634:F647" si="64">G634+H634</f>
        <v>17800</v>
      </c>
      <c r="G634" s="208">
        <v>17800</v>
      </c>
      <c r="H634" s="208"/>
    </row>
    <row r="635" spans="1:8" ht="15.75">
      <c r="A635" s="171"/>
      <c r="B635" s="55"/>
      <c r="C635" s="175"/>
      <c r="D635" s="175"/>
      <c r="E635" s="70" t="s">
        <v>523</v>
      </c>
      <c r="F635" s="205">
        <f t="shared" si="64"/>
        <v>700</v>
      </c>
      <c r="G635" s="208">
        <v>700</v>
      </c>
      <c r="H635" s="208"/>
    </row>
    <row r="636" spans="1:8" ht="15.75">
      <c r="A636" s="171"/>
      <c r="B636" s="55"/>
      <c r="C636" s="175"/>
      <c r="D636" s="175"/>
      <c r="E636" s="59" t="s">
        <v>524</v>
      </c>
      <c r="F636" s="205">
        <f t="shared" si="64"/>
        <v>120</v>
      </c>
      <c r="G636" s="208">
        <v>120</v>
      </c>
      <c r="H636" s="208"/>
    </row>
    <row r="637" spans="1:8" ht="15.75">
      <c r="A637" s="171"/>
      <c r="B637" s="55"/>
      <c r="C637" s="175"/>
      <c r="D637" s="175"/>
      <c r="E637" s="59" t="s">
        <v>525</v>
      </c>
      <c r="F637" s="205">
        <f t="shared" si="64"/>
        <v>440</v>
      </c>
      <c r="G637" s="208">
        <v>440</v>
      </c>
      <c r="H637" s="208"/>
    </row>
    <row r="638" spans="1:8" ht="15.75">
      <c r="A638" s="171"/>
      <c r="B638" s="55"/>
      <c r="C638" s="175"/>
      <c r="D638" s="175"/>
      <c r="E638" s="59"/>
      <c r="F638" s="205">
        <v>0</v>
      </c>
      <c r="G638" s="208">
        <v>0</v>
      </c>
      <c r="H638" s="208"/>
    </row>
    <row r="639" spans="1:8" ht="15.75">
      <c r="A639" s="171"/>
      <c r="B639" s="55"/>
      <c r="C639" s="175"/>
      <c r="D639" s="175"/>
      <c r="E639" s="59" t="s">
        <v>529</v>
      </c>
      <c r="F639" s="205">
        <f t="shared" si="64"/>
        <v>240</v>
      </c>
      <c r="G639" s="208">
        <v>240</v>
      </c>
      <c r="H639" s="208"/>
    </row>
    <row r="640" spans="1:8" ht="15.75">
      <c r="A640" s="171"/>
      <c r="B640" s="55"/>
      <c r="C640" s="175"/>
      <c r="D640" s="175"/>
      <c r="E640" s="59"/>
      <c r="F640" s="208">
        <v>250</v>
      </c>
      <c r="G640" s="208">
        <v>250</v>
      </c>
      <c r="H640" s="208"/>
    </row>
    <row r="641" spans="1:8" ht="15.75">
      <c r="A641" s="171"/>
      <c r="B641" s="55"/>
      <c r="C641" s="175"/>
      <c r="D641" s="175"/>
      <c r="E641" s="59" t="s">
        <v>538</v>
      </c>
      <c r="F641" s="205">
        <f t="shared" si="64"/>
        <v>400</v>
      </c>
      <c r="G641" s="208">
        <v>400</v>
      </c>
      <c r="H641" s="208"/>
    </row>
    <row r="642" spans="1:8" ht="28.5">
      <c r="A642" s="171"/>
      <c r="B642" s="55"/>
      <c r="C642" s="175"/>
      <c r="D642" s="175"/>
      <c r="E642" s="59" t="s">
        <v>543</v>
      </c>
      <c r="F642" s="205">
        <f t="shared" si="64"/>
        <v>400</v>
      </c>
      <c r="G642" s="208">
        <v>400</v>
      </c>
      <c r="H642" s="208"/>
    </row>
    <row r="643" spans="1:8" ht="15.75">
      <c r="A643" s="171"/>
      <c r="B643" s="55"/>
      <c r="C643" s="175"/>
      <c r="D643" s="175"/>
      <c r="E643" s="60" t="s">
        <v>546</v>
      </c>
      <c r="F643" s="205">
        <f t="shared" si="64"/>
        <v>150</v>
      </c>
      <c r="G643" s="208">
        <v>150</v>
      </c>
      <c r="H643" s="208"/>
    </row>
    <row r="644" spans="1:8" ht="28.5">
      <c r="A644" s="171"/>
      <c r="B644" s="55"/>
      <c r="C644" s="175"/>
      <c r="D644" s="175"/>
      <c r="E644" s="60" t="s">
        <v>549</v>
      </c>
      <c r="F644" s="205">
        <f t="shared" si="64"/>
        <v>500</v>
      </c>
      <c r="G644" s="208">
        <v>500</v>
      </c>
      <c r="H644" s="208"/>
    </row>
    <row r="645" spans="1:8" ht="15.75">
      <c r="A645" s="171"/>
      <c r="B645" s="55"/>
      <c r="C645" s="175"/>
      <c r="D645" s="175"/>
      <c r="E645" s="60" t="s">
        <v>550</v>
      </c>
      <c r="F645" s="205">
        <f t="shared" si="64"/>
        <v>450</v>
      </c>
      <c r="G645" s="208">
        <v>450</v>
      </c>
      <c r="H645" s="208"/>
    </row>
    <row r="646" spans="1:8" ht="42.75">
      <c r="A646" s="171"/>
      <c r="B646" s="55"/>
      <c r="C646" s="175"/>
      <c r="D646" s="175"/>
      <c r="E646" s="60" t="s">
        <v>558</v>
      </c>
      <c r="F646" s="205">
        <f t="shared" si="64"/>
        <v>9500</v>
      </c>
      <c r="G646" s="208">
        <v>9500</v>
      </c>
      <c r="H646" s="208"/>
    </row>
    <row r="647" spans="1:8">
      <c r="A647" s="171">
        <v>2824</v>
      </c>
      <c r="B647" s="55" t="s">
        <v>78</v>
      </c>
      <c r="C647" s="175">
        <v>2</v>
      </c>
      <c r="D647" s="175">
        <v>4</v>
      </c>
      <c r="E647" s="172" t="s">
        <v>466</v>
      </c>
      <c r="F647" s="205">
        <f t="shared" si="64"/>
        <v>6000</v>
      </c>
      <c r="G647" s="207">
        <f>SUM(G649:G652)</f>
        <v>6000</v>
      </c>
      <c r="H647" s="207">
        <f>SUM(H649:H652)</f>
        <v>0</v>
      </c>
    </row>
    <row r="648" spans="1:8" ht="54">
      <c r="A648" s="171"/>
      <c r="B648" s="55"/>
      <c r="C648" s="175"/>
      <c r="D648" s="175"/>
      <c r="E648" s="172" t="s">
        <v>743</v>
      </c>
      <c r="F648" s="205"/>
      <c r="G648" s="208"/>
      <c r="H648" s="208"/>
    </row>
    <row r="649" spans="1:8" ht="28.5">
      <c r="A649" s="171"/>
      <c r="B649" s="55"/>
      <c r="C649" s="175"/>
      <c r="D649" s="175"/>
      <c r="E649" s="59" t="s">
        <v>539</v>
      </c>
      <c r="F649" s="205">
        <f t="shared" ref="F649:F653" si="65">G649+H649</f>
        <v>2000</v>
      </c>
      <c r="G649" s="208">
        <v>2000</v>
      </c>
      <c r="H649" s="208"/>
    </row>
    <row r="650" spans="1:8" ht="15.75">
      <c r="A650" s="171"/>
      <c r="B650" s="55"/>
      <c r="C650" s="175"/>
      <c r="D650" s="175"/>
      <c r="E650" s="60" t="s">
        <v>550</v>
      </c>
      <c r="F650" s="205">
        <f t="shared" si="65"/>
        <v>4000</v>
      </c>
      <c r="G650" s="208">
        <v>4000</v>
      </c>
      <c r="H650" s="208"/>
    </row>
    <row r="651" spans="1:8" ht="15.75">
      <c r="A651" s="171"/>
      <c r="B651" s="55"/>
      <c r="C651" s="175"/>
      <c r="D651" s="175"/>
      <c r="E651" s="172"/>
      <c r="F651" s="205">
        <f t="shared" si="65"/>
        <v>0</v>
      </c>
      <c r="G651" s="208"/>
      <c r="H651" s="208"/>
    </row>
    <row r="652" spans="1:8" ht="15.75">
      <c r="A652" s="171"/>
      <c r="B652" s="55"/>
      <c r="C652" s="175"/>
      <c r="D652" s="175"/>
      <c r="E652" s="172" t="s">
        <v>744</v>
      </c>
      <c r="F652" s="205">
        <f t="shared" si="65"/>
        <v>0</v>
      </c>
      <c r="G652" s="208"/>
      <c r="H652" s="208"/>
    </row>
    <row r="653" spans="1:8">
      <c r="A653" s="171">
        <v>2825</v>
      </c>
      <c r="B653" s="55" t="s">
        <v>78</v>
      </c>
      <c r="C653" s="175">
        <v>2</v>
      </c>
      <c r="D653" s="175">
        <v>5</v>
      </c>
      <c r="E653" s="172" t="s">
        <v>467</v>
      </c>
      <c r="F653" s="205">
        <f t="shared" si="65"/>
        <v>0</v>
      </c>
      <c r="G653" s="207">
        <f>SUM(G655:G658)</f>
        <v>0</v>
      </c>
      <c r="H653" s="207">
        <f>SUM(H655:H658)</f>
        <v>0</v>
      </c>
    </row>
    <row r="654" spans="1:8" ht="54">
      <c r="A654" s="171"/>
      <c r="B654" s="55"/>
      <c r="C654" s="175"/>
      <c r="D654" s="175"/>
      <c r="E654" s="172" t="s">
        <v>743</v>
      </c>
      <c r="F654" s="205"/>
      <c r="G654" s="208"/>
      <c r="H654" s="208"/>
    </row>
    <row r="655" spans="1:8" ht="15.75">
      <c r="A655" s="171"/>
      <c r="B655" s="55"/>
      <c r="C655" s="175"/>
      <c r="D655" s="175"/>
      <c r="E655" s="172" t="s">
        <v>744</v>
      </c>
      <c r="F655" s="205">
        <f t="shared" ref="F655:F713" si="66">G655+H655</f>
        <v>0</v>
      </c>
      <c r="G655" s="208"/>
      <c r="H655" s="208"/>
    </row>
    <row r="656" spans="1:8" ht="15.75">
      <c r="A656" s="171"/>
      <c r="B656" s="55"/>
      <c r="C656" s="175"/>
      <c r="D656" s="175"/>
      <c r="E656" s="172"/>
      <c r="F656" s="205">
        <f t="shared" si="66"/>
        <v>0</v>
      </c>
      <c r="G656" s="208"/>
      <c r="H656" s="208"/>
    </row>
    <row r="657" spans="1:8" ht="15.75">
      <c r="A657" s="171"/>
      <c r="B657" s="55"/>
      <c r="C657" s="175"/>
      <c r="D657" s="175"/>
      <c r="E657" s="172"/>
      <c r="F657" s="205">
        <f t="shared" si="66"/>
        <v>0</v>
      </c>
      <c r="G657" s="208"/>
      <c r="H657" s="208"/>
    </row>
    <row r="658" spans="1:8" ht="15.75">
      <c r="A658" s="171"/>
      <c r="B658" s="55"/>
      <c r="C658" s="175"/>
      <c r="D658" s="175"/>
      <c r="E658" s="172" t="s">
        <v>744</v>
      </c>
      <c r="F658" s="205">
        <f t="shared" si="66"/>
        <v>0</v>
      </c>
      <c r="G658" s="208"/>
      <c r="H658" s="208"/>
    </row>
    <row r="659" spans="1:8">
      <c r="A659" s="171">
        <v>2826</v>
      </c>
      <c r="B659" s="55" t="s">
        <v>78</v>
      </c>
      <c r="C659" s="175">
        <v>2</v>
      </c>
      <c r="D659" s="175">
        <v>6</v>
      </c>
      <c r="E659" s="172" t="s">
        <v>468</v>
      </c>
      <c r="F659" s="205">
        <f t="shared" si="66"/>
        <v>0</v>
      </c>
      <c r="G659" s="207">
        <f>SUM(G661:G664)</f>
        <v>0</v>
      </c>
      <c r="H659" s="207">
        <f>SUM(H661:H664)</f>
        <v>0</v>
      </c>
    </row>
    <row r="660" spans="1:8" ht="54">
      <c r="A660" s="171"/>
      <c r="B660" s="55"/>
      <c r="C660" s="175"/>
      <c r="D660" s="175"/>
      <c r="E660" s="172" t="s">
        <v>743</v>
      </c>
      <c r="F660" s="205"/>
      <c r="G660" s="208"/>
      <c r="H660" s="208"/>
    </row>
    <row r="661" spans="1:8" ht="15.75">
      <c r="A661" s="171"/>
      <c r="B661" s="55"/>
      <c r="C661" s="175"/>
      <c r="D661" s="175"/>
      <c r="E661" s="172" t="s">
        <v>744</v>
      </c>
      <c r="F661" s="205">
        <f t="shared" ref="F661:F665" si="67">G661+H661</f>
        <v>0</v>
      </c>
      <c r="G661" s="208"/>
      <c r="H661" s="208"/>
    </row>
    <row r="662" spans="1:8" ht="15.75">
      <c r="A662" s="171"/>
      <c r="B662" s="55"/>
      <c r="C662" s="175"/>
      <c r="D662" s="175"/>
      <c r="E662" s="172"/>
      <c r="F662" s="205">
        <f t="shared" si="67"/>
        <v>0</v>
      </c>
      <c r="G662" s="208"/>
      <c r="H662" s="208"/>
    </row>
    <row r="663" spans="1:8" ht="15.75">
      <c r="A663" s="171"/>
      <c r="B663" s="55"/>
      <c r="C663" s="175"/>
      <c r="D663" s="175"/>
      <c r="E663" s="172"/>
      <c r="F663" s="205">
        <f t="shared" si="67"/>
        <v>0</v>
      </c>
      <c r="G663" s="208"/>
      <c r="H663" s="208"/>
    </row>
    <row r="664" spans="1:8" ht="15.75">
      <c r="A664" s="171"/>
      <c r="B664" s="55"/>
      <c r="C664" s="175"/>
      <c r="D664" s="175"/>
      <c r="E664" s="172" t="s">
        <v>744</v>
      </c>
      <c r="F664" s="205">
        <f t="shared" si="67"/>
        <v>0</v>
      </c>
      <c r="G664" s="208"/>
      <c r="H664" s="208"/>
    </row>
    <row r="665" spans="1:8" ht="40.5">
      <c r="A665" s="171">
        <v>2827</v>
      </c>
      <c r="B665" s="55" t="s">
        <v>78</v>
      </c>
      <c r="C665" s="175">
        <v>2</v>
      </c>
      <c r="D665" s="175">
        <v>7</v>
      </c>
      <c r="E665" s="172" t="s">
        <v>469</v>
      </c>
      <c r="F665" s="205">
        <f t="shared" si="67"/>
        <v>0</v>
      </c>
      <c r="G665" s="207">
        <f>SUM(G667:G670)</f>
        <v>0</v>
      </c>
      <c r="H665" s="207">
        <f>SUM(H667:H670)</f>
        <v>0</v>
      </c>
    </row>
    <row r="666" spans="1:8" ht="54">
      <c r="A666" s="171"/>
      <c r="B666" s="55"/>
      <c r="C666" s="175"/>
      <c r="D666" s="175"/>
      <c r="E666" s="172" t="s">
        <v>743</v>
      </c>
      <c r="F666" s="205"/>
      <c r="G666" s="208"/>
      <c r="H666" s="208"/>
    </row>
    <row r="667" spans="1:8" ht="15.75">
      <c r="A667" s="171"/>
      <c r="B667" s="55"/>
      <c r="C667" s="175"/>
      <c r="D667" s="175"/>
      <c r="E667" s="172" t="s">
        <v>744</v>
      </c>
      <c r="F667" s="205">
        <f t="shared" ref="F667:F670" si="68">G667+H667</f>
        <v>0</v>
      </c>
      <c r="G667" s="208"/>
      <c r="H667" s="208"/>
    </row>
    <row r="668" spans="1:8" ht="15.75">
      <c r="A668" s="171"/>
      <c r="B668" s="55"/>
      <c r="C668" s="175"/>
      <c r="D668" s="175"/>
      <c r="E668" s="172"/>
      <c r="F668" s="205">
        <f t="shared" si="68"/>
        <v>0</v>
      </c>
      <c r="G668" s="208"/>
      <c r="H668" s="208"/>
    </row>
    <row r="669" spans="1:8" ht="15.75">
      <c r="A669" s="171"/>
      <c r="B669" s="55"/>
      <c r="C669" s="175"/>
      <c r="D669" s="175"/>
      <c r="E669" s="172"/>
      <c r="F669" s="205">
        <f t="shared" si="68"/>
        <v>0</v>
      </c>
      <c r="G669" s="208"/>
      <c r="H669" s="208"/>
    </row>
    <row r="670" spans="1:8" ht="15.75">
      <c r="A670" s="171"/>
      <c r="B670" s="55"/>
      <c r="C670" s="175"/>
      <c r="D670" s="175"/>
      <c r="E670" s="172" t="s">
        <v>744</v>
      </c>
      <c r="F670" s="205">
        <f t="shared" si="68"/>
        <v>0</v>
      </c>
      <c r="G670" s="208"/>
      <c r="H670" s="208"/>
    </row>
    <row r="671" spans="1:8" ht="40.5">
      <c r="A671" s="171">
        <v>2830</v>
      </c>
      <c r="B671" s="54" t="s">
        <v>78</v>
      </c>
      <c r="C671" s="168">
        <v>3</v>
      </c>
      <c r="D671" s="168">
        <v>0</v>
      </c>
      <c r="E671" s="173" t="s">
        <v>470</v>
      </c>
      <c r="F671" s="205">
        <f t="shared" si="66"/>
        <v>500</v>
      </c>
      <c r="G671" s="207">
        <f>G673+G679+G685</f>
        <v>500</v>
      </c>
      <c r="H671" s="207">
        <f>H673+H679+H685</f>
        <v>0</v>
      </c>
    </row>
    <row r="672" spans="1:8" s="174" customFormat="1" ht="15.75">
      <c r="A672" s="171"/>
      <c r="B672" s="54"/>
      <c r="C672" s="168"/>
      <c r="D672" s="168"/>
      <c r="E672" s="172" t="s">
        <v>234</v>
      </c>
      <c r="F672" s="205"/>
      <c r="G672" s="209"/>
      <c r="H672" s="209"/>
    </row>
    <row r="673" spans="1:8">
      <c r="A673" s="171">
        <v>2831</v>
      </c>
      <c r="B673" s="55" t="s">
        <v>78</v>
      </c>
      <c r="C673" s="175">
        <v>3</v>
      </c>
      <c r="D673" s="175">
        <v>1</v>
      </c>
      <c r="E673" s="172" t="s">
        <v>471</v>
      </c>
      <c r="F673" s="205">
        <f t="shared" si="66"/>
        <v>500</v>
      </c>
      <c r="G673" s="207">
        <f>SUM(G675:G678)</f>
        <v>500</v>
      </c>
      <c r="H673" s="207">
        <f>SUM(H675:H678)</f>
        <v>0</v>
      </c>
    </row>
    <row r="674" spans="1:8" ht="54">
      <c r="A674" s="171"/>
      <c r="B674" s="55"/>
      <c r="C674" s="175"/>
      <c r="D674" s="175"/>
      <c r="E674" s="172" t="s">
        <v>743</v>
      </c>
      <c r="F674" s="205"/>
      <c r="G674" s="208"/>
      <c r="H674" s="208"/>
    </row>
    <row r="675" spans="1:8" ht="15.75">
      <c r="A675" s="171"/>
      <c r="B675" s="55"/>
      <c r="C675" s="175"/>
      <c r="D675" s="175"/>
      <c r="E675" s="59" t="s">
        <v>535</v>
      </c>
      <c r="F675" s="205">
        <f t="shared" ref="F675:F679" si="69">G675+H675</f>
        <v>500</v>
      </c>
      <c r="G675" s="208">
        <v>500</v>
      </c>
      <c r="H675" s="208"/>
    </row>
    <row r="676" spans="1:8" ht="15.75">
      <c r="A676" s="171"/>
      <c r="B676" s="55"/>
      <c r="C676" s="175"/>
      <c r="D676" s="175"/>
      <c r="E676" s="172"/>
      <c r="F676" s="205">
        <f t="shared" si="69"/>
        <v>0</v>
      </c>
      <c r="G676" s="208"/>
      <c r="H676" s="208"/>
    </row>
    <row r="677" spans="1:8" ht="15.75">
      <c r="A677" s="171"/>
      <c r="B677" s="55"/>
      <c r="C677" s="175"/>
      <c r="D677" s="175"/>
      <c r="E677" s="172"/>
      <c r="F677" s="205">
        <f t="shared" si="69"/>
        <v>0</v>
      </c>
      <c r="G677" s="208"/>
      <c r="H677" s="208"/>
    </row>
    <row r="678" spans="1:8" ht="15.75">
      <c r="A678" s="171"/>
      <c r="B678" s="55"/>
      <c r="C678" s="175"/>
      <c r="D678" s="175"/>
      <c r="E678" s="172" t="s">
        <v>744</v>
      </c>
      <c r="F678" s="205">
        <f t="shared" si="69"/>
        <v>0</v>
      </c>
      <c r="G678" s="208"/>
      <c r="H678" s="208"/>
    </row>
    <row r="679" spans="1:8" ht="27">
      <c r="A679" s="171">
        <v>2832</v>
      </c>
      <c r="B679" s="55" t="s">
        <v>78</v>
      </c>
      <c r="C679" s="175">
        <v>3</v>
      </c>
      <c r="D679" s="175">
        <v>2</v>
      </c>
      <c r="E679" s="172" t="s">
        <v>472</v>
      </c>
      <c r="F679" s="205">
        <f t="shared" si="69"/>
        <v>0</v>
      </c>
      <c r="G679" s="207">
        <f>SUM(G681:G684)</f>
        <v>0</v>
      </c>
      <c r="H679" s="207">
        <f>SUM(H681:H684)</f>
        <v>0</v>
      </c>
    </row>
    <row r="680" spans="1:8" ht="54">
      <c r="A680" s="171"/>
      <c r="B680" s="55"/>
      <c r="C680" s="175"/>
      <c r="D680" s="175"/>
      <c r="E680" s="172" t="s">
        <v>743</v>
      </c>
      <c r="F680" s="205"/>
      <c r="G680" s="208"/>
      <c r="H680" s="208"/>
    </row>
    <row r="681" spans="1:8" ht="15.75">
      <c r="A681" s="171"/>
      <c r="B681" s="55"/>
      <c r="C681" s="175"/>
      <c r="D681" s="175"/>
      <c r="E681" s="172" t="s">
        <v>744</v>
      </c>
      <c r="F681" s="205">
        <f t="shared" ref="F681:F685" si="70">G681+H681</f>
        <v>0</v>
      </c>
      <c r="G681" s="208"/>
      <c r="H681" s="208"/>
    </row>
    <row r="682" spans="1:8" ht="15.75">
      <c r="A682" s="171"/>
      <c r="B682" s="55"/>
      <c r="C682" s="175"/>
      <c r="D682" s="175"/>
      <c r="E682" s="172"/>
      <c r="F682" s="205">
        <f t="shared" si="70"/>
        <v>0</v>
      </c>
      <c r="G682" s="208"/>
      <c r="H682" s="208"/>
    </row>
    <row r="683" spans="1:8" ht="15.75">
      <c r="A683" s="171"/>
      <c r="B683" s="55"/>
      <c r="C683" s="175"/>
      <c r="D683" s="175"/>
      <c r="E683" s="172"/>
      <c r="F683" s="205">
        <f t="shared" si="70"/>
        <v>0</v>
      </c>
      <c r="G683" s="208"/>
      <c r="H683" s="208"/>
    </row>
    <row r="684" spans="1:8" ht="15.75">
      <c r="A684" s="171"/>
      <c r="B684" s="55"/>
      <c r="C684" s="175"/>
      <c r="D684" s="175"/>
      <c r="E684" s="172" t="s">
        <v>744</v>
      </c>
      <c r="F684" s="205">
        <f t="shared" si="70"/>
        <v>0</v>
      </c>
      <c r="G684" s="208"/>
      <c r="H684" s="208"/>
    </row>
    <row r="685" spans="1:8">
      <c r="A685" s="171">
        <v>2833</v>
      </c>
      <c r="B685" s="55" t="s">
        <v>78</v>
      </c>
      <c r="C685" s="175">
        <v>3</v>
      </c>
      <c r="D685" s="175">
        <v>3</v>
      </c>
      <c r="E685" s="172" t="s">
        <v>473</v>
      </c>
      <c r="F685" s="205">
        <f t="shared" si="70"/>
        <v>0</v>
      </c>
      <c r="G685" s="207">
        <f>SUM(G687:G690)</f>
        <v>0</v>
      </c>
      <c r="H685" s="207">
        <f>SUM(H687:H690)</f>
        <v>0</v>
      </c>
    </row>
    <row r="686" spans="1:8" ht="54">
      <c r="A686" s="171"/>
      <c r="B686" s="55"/>
      <c r="C686" s="175"/>
      <c r="D686" s="175"/>
      <c r="E686" s="172" t="s">
        <v>743</v>
      </c>
      <c r="F686" s="205"/>
      <c r="G686" s="208"/>
      <c r="H686" s="208"/>
    </row>
    <row r="687" spans="1:8" ht="15.75">
      <c r="A687" s="171"/>
      <c r="B687" s="55"/>
      <c r="C687" s="175"/>
      <c r="D687" s="175"/>
      <c r="E687" s="172" t="s">
        <v>744</v>
      </c>
      <c r="F687" s="205">
        <f t="shared" ref="F687:F690" si="71">G687+H687</f>
        <v>0</v>
      </c>
      <c r="G687" s="208"/>
      <c r="H687" s="208"/>
    </row>
    <row r="688" spans="1:8" ht="15.75">
      <c r="A688" s="171"/>
      <c r="B688" s="55"/>
      <c r="C688" s="175"/>
      <c r="D688" s="175"/>
      <c r="E688" s="172"/>
      <c r="F688" s="205">
        <f t="shared" si="71"/>
        <v>0</v>
      </c>
      <c r="G688" s="208"/>
      <c r="H688" s="208"/>
    </row>
    <row r="689" spans="1:8" ht="15.75">
      <c r="A689" s="171"/>
      <c r="B689" s="55"/>
      <c r="C689" s="175"/>
      <c r="D689" s="175"/>
      <c r="E689" s="172"/>
      <c r="F689" s="205">
        <f t="shared" si="71"/>
        <v>0</v>
      </c>
      <c r="G689" s="208"/>
      <c r="H689" s="208"/>
    </row>
    <row r="690" spans="1:8" ht="15.75">
      <c r="A690" s="171"/>
      <c r="B690" s="55"/>
      <c r="C690" s="175"/>
      <c r="D690" s="175"/>
      <c r="E690" s="172" t="s">
        <v>744</v>
      </c>
      <c r="F690" s="205">
        <f t="shared" si="71"/>
        <v>0</v>
      </c>
      <c r="G690" s="208"/>
      <c r="H690" s="208"/>
    </row>
    <row r="691" spans="1:8" ht="27">
      <c r="A691" s="171">
        <v>2840</v>
      </c>
      <c r="B691" s="54" t="s">
        <v>78</v>
      </c>
      <c r="C691" s="168">
        <v>4</v>
      </c>
      <c r="D691" s="168">
        <v>0</v>
      </c>
      <c r="E691" s="173" t="s">
        <v>474</v>
      </c>
      <c r="F691" s="205">
        <f t="shared" si="66"/>
        <v>0</v>
      </c>
      <c r="G691" s="207">
        <f>G693+G699+G705</f>
        <v>0</v>
      </c>
      <c r="H691" s="207">
        <f>H693+H699+H705</f>
        <v>0</v>
      </c>
    </row>
    <row r="692" spans="1:8" s="174" customFormat="1" ht="15.75">
      <c r="A692" s="171"/>
      <c r="B692" s="54"/>
      <c r="C692" s="168"/>
      <c r="D692" s="168"/>
      <c r="E692" s="172" t="s">
        <v>234</v>
      </c>
      <c r="F692" s="205"/>
      <c r="G692" s="209"/>
      <c r="H692" s="209"/>
    </row>
    <row r="693" spans="1:8">
      <c r="A693" s="171">
        <v>2841</v>
      </c>
      <c r="B693" s="55" t="s">
        <v>78</v>
      </c>
      <c r="C693" s="175">
        <v>4</v>
      </c>
      <c r="D693" s="175">
        <v>1</v>
      </c>
      <c r="E693" s="172" t="s">
        <v>475</v>
      </c>
      <c r="F693" s="205">
        <f t="shared" si="66"/>
        <v>0</v>
      </c>
      <c r="G693" s="207">
        <f>SUM(G695:G698)</f>
        <v>0</v>
      </c>
      <c r="H693" s="207">
        <f>SUM(H695:H698)</f>
        <v>0</v>
      </c>
    </row>
    <row r="694" spans="1:8" ht="54">
      <c r="A694" s="171"/>
      <c r="B694" s="55"/>
      <c r="C694" s="175"/>
      <c r="D694" s="175"/>
      <c r="E694" s="172" t="s">
        <v>743</v>
      </c>
      <c r="F694" s="205"/>
      <c r="G694" s="208"/>
      <c r="H694" s="208"/>
    </row>
    <row r="695" spans="1:8" ht="15.75">
      <c r="A695" s="171"/>
      <c r="B695" s="55"/>
      <c r="C695" s="175"/>
      <c r="D695" s="175"/>
      <c r="E695" s="172" t="s">
        <v>744</v>
      </c>
      <c r="F695" s="205">
        <f t="shared" ref="F695:F699" si="72">G695+H695</f>
        <v>0</v>
      </c>
      <c r="G695" s="208"/>
      <c r="H695" s="208"/>
    </row>
    <row r="696" spans="1:8" ht="15.75">
      <c r="A696" s="171"/>
      <c r="B696" s="55"/>
      <c r="C696" s="175"/>
      <c r="D696" s="175"/>
      <c r="E696" s="172"/>
      <c r="F696" s="205">
        <f t="shared" si="72"/>
        <v>0</v>
      </c>
      <c r="G696" s="208"/>
      <c r="H696" s="208"/>
    </row>
    <row r="697" spans="1:8" ht="15.75">
      <c r="A697" s="171"/>
      <c r="B697" s="55"/>
      <c r="C697" s="175"/>
      <c r="D697" s="175"/>
      <c r="E697" s="172"/>
      <c r="F697" s="205">
        <f t="shared" si="72"/>
        <v>0</v>
      </c>
      <c r="G697" s="208"/>
      <c r="H697" s="208"/>
    </row>
    <row r="698" spans="1:8" ht="15.75">
      <c r="A698" s="171"/>
      <c r="B698" s="55"/>
      <c r="C698" s="175"/>
      <c r="D698" s="175"/>
      <c r="E698" s="172" t="s">
        <v>744</v>
      </c>
      <c r="F698" s="205">
        <f t="shared" si="72"/>
        <v>0</v>
      </c>
      <c r="G698" s="208"/>
      <c r="H698" s="208"/>
    </row>
    <row r="699" spans="1:8" ht="40.5">
      <c r="A699" s="171">
        <v>2842</v>
      </c>
      <c r="B699" s="55" t="s">
        <v>78</v>
      </c>
      <c r="C699" s="175">
        <v>4</v>
      </c>
      <c r="D699" s="175">
        <v>2</v>
      </c>
      <c r="E699" s="172" t="s">
        <v>476</v>
      </c>
      <c r="F699" s="205">
        <f t="shared" si="72"/>
        <v>0</v>
      </c>
      <c r="G699" s="207">
        <f>SUM(G701:G704)</f>
        <v>0</v>
      </c>
      <c r="H699" s="207">
        <f>SUM(H701:H704)</f>
        <v>0</v>
      </c>
    </row>
    <row r="700" spans="1:8" ht="54">
      <c r="A700" s="171"/>
      <c r="B700" s="55"/>
      <c r="C700" s="175"/>
      <c r="D700" s="175"/>
      <c r="E700" s="172" t="s">
        <v>743</v>
      </c>
      <c r="F700" s="205"/>
      <c r="G700" s="208"/>
      <c r="H700" s="208"/>
    </row>
    <row r="701" spans="1:8" ht="15.75">
      <c r="A701" s="171"/>
      <c r="B701" s="55"/>
      <c r="C701" s="175"/>
      <c r="D701" s="175"/>
      <c r="E701" s="172" t="s">
        <v>744</v>
      </c>
      <c r="F701" s="205">
        <f t="shared" ref="F701:F705" si="73">G701+H701</f>
        <v>0</v>
      </c>
      <c r="G701" s="208"/>
      <c r="H701" s="208"/>
    </row>
    <row r="702" spans="1:8" ht="15.75">
      <c r="A702" s="171"/>
      <c r="B702" s="55"/>
      <c r="C702" s="175"/>
      <c r="D702" s="175"/>
      <c r="E702" s="172"/>
      <c r="F702" s="205">
        <f t="shared" si="73"/>
        <v>0</v>
      </c>
      <c r="G702" s="208"/>
      <c r="H702" s="208"/>
    </row>
    <row r="703" spans="1:8" ht="15.75">
      <c r="A703" s="171"/>
      <c r="B703" s="55"/>
      <c r="C703" s="175"/>
      <c r="D703" s="175"/>
      <c r="E703" s="172"/>
      <c r="F703" s="205">
        <f t="shared" si="73"/>
        <v>0</v>
      </c>
      <c r="G703" s="208"/>
      <c r="H703" s="208"/>
    </row>
    <row r="704" spans="1:8" ht="15.75">
      <c r="A704" s="171"/>
      <c r="B704" s="55"/>
      <c r="C704" s="175"/>
      <c r="D704" s="175"/>
      <c r="E704" s="172" t="s">
        <v>744</v>
      </c>
      <c r="F704" s="205">
        <f t="shared" si="73"/>
        <v>0</v>
      </c>
      <c r="G704" s="208"/>
      <c r="H704" s="208"/>
    </row>
    <row r="705" spans="1:8" ht="27">
      <c r="A705" s="171">
        <v>2843</v>
      </c>
      <c r="B705" s="55" t="s">
        <v>78</v>
      </c>
      <c r="C705" s="175">
        <v>4</v>
      </c>
      <c r="D705" s="175">
        <v>3</v>
      </c>
      <c r="E705" s="172" t="s">
        <v>474</v>
      </c>
      <c r="F705" s="205">
        <f t="shared" si="73"/>
        <v>0</v>
      </c>
      <c r="G705" s="207">
        <f>SUM(G707:G710)</f>
        <v>0</v>
      </c>
      <c r="H705" s="207">
        <f>SUM(H707:H710)</f>
        <v>0</v>
      </c>
    </row>
    <row r="706" spans="1:8" ht="54">
      <c r="A706" s="171"/>
      <c r="B706" s="55"/>
      <c r="C706" s="175"/>
      <c r="D706" s="175"/>
      <c r="E706" s="172" t="s">
        <v>743</v>
      </c>
      <c r="F706" s="205"/>
      <c r="G706" s="208"/>
      <c r="H706" s="208"/>
    </row>
    <row r="707" spans="1:8" ht="15.75">
      <c r="A707" s="171"/>
      <c r="B707" s="55"/>
      <c r="C707" s="175"/>
      <c r="D707" s="175"/>
      <c r="E707" s="172" t="s">
        <v>744</v>
      </c>
      <c r="F707" s="205">
        <f t="shared" ref="F707:F710" si="74">G707+H707</f>
        <v>0</v>
      </c>
      <c r="G707" s="208"/>
      <c r="H707" s="208"/>
    </row>
    <row r="708" spans="1:8" ht="15.75">
      <c r="A708" s="171"/>
      <c r="B708" s="55"/>
      <c r="C708" s="175"/>
      <c r="D708" s="175"/>
      <c r="E708" s="172"/>
      <c r="F708" s="205">
        <f t="shared" si="74"/>
        <v>0</v>
      </c>
      <c r="G708" s="208"/>
      <c r="H708" s="208"/>
    </row>
    <row r="709" spans="1:8" ht="15.75">
      <c r="A709" s="171"/>
      <c r="B709" s="55"/>
      <c r="C709" s="175"/>
      <c r="D709" s="175"/>
      <c r="E709" s="172"/>
      <c r="F709" s="205">
        <f t="shared" si="74"/>
        <v>0</v>
      </c>
      <c r="G709" s="208"/>
      <c r="H709" s="208"/>
    </row>
    <row r="710" spans="1:8" ht="15.75">
      <c r="A710" s="171"/>
      <c r="B710" s="55"/>
      <c r="C710" s="175"/>
      <c r="D710" s="175"/>
      <c r="E710" s="172" t="s">
        <v>744</v>
      </c>
      <c r="F710" s="205">
        <f t="shared" si="74"/>
        <v>0</v>
      </c>
      <c r="G710" s="208"/>
      <c r="H710" s="208"/>
    </row>
    <row r="711" spans="1:8" ht="40.5">
      <c r="A711" s="171">
        <v>2850</v>
      </c>
      <c r="B711" s="54" t="s">
        <v>78</v>
      </c>
      <c r="C711" s="168">
        <v>5</v>
      </c>
      <c r="D711" s="168">
        <v>0</v>
      </c>
      <c r="E711" s="177" t="s">
        <v>477</v>
      </c>
      <c r="F711" s="205">
        <f t="shared" si="66"/>
        <v>0</v>
      </c>
      <c r="G711" s="207">
        <f>G713</f>
        <v>0</v>
      </c>
      <c r="H711" s="207">
        <f>H713</f>
        <v>0</v>
      </c>
    </row>
    <row r="712" spans="1:8" s="174" customFormat="1" ht="15.75">
      <c r="A712" s="171"/>
      <c r="B712" s="54"/>
      <c r="C712" s="168"/>
      <c r="D712" s="168"/>
      <c r="E712" s="172" t="s">
        <v>234</v>
      </c>
      <c r="F712" s="205">
        <f t="shared" si="66"/>
        <v>0</v>
      </c>
      <c r="G712" s="209"/>
      <c r="H712" s="209"/>
    </row>
    <row r="713" spans="1:8" ht="40.5">
      <c r="A713" s="171">
        <v>2851</v>
      </c>
      <c r="B713" s="54" t="s">
        <v>78</v>
      </c>
      <c r="C713" s="168">
        <v>5</v>
      </c>
      <c r="D713" s="168">
        <v>1</v>
      </c>
      <c r="E713" s="178" t="s">
        <v>477</v>
      </c>
      <c r="F713" s="205">
        <f t="shared" si="66"/>
        <v>0</v>
      </c>
      <c r="G713" s="207">
        <f>SUM(G715:G718)</f>
        <v>0</v>
      </c>
      <c r="H713" s="207">
        <f>SUM(H715:H718)</f>
        <v>0</v>
      </c>
    </row>
    <row r="714" spans="1:8" ht="54">
      <c r="A714" s="171"/>
      <c r="B714" s="55"/>
      <c r="C714" s="175"/>
      <c r="D714" s="175"/>
      <c r="E714" s="172" t="s">
        <v>743</v>
      </c>
      <c r="F714" s="205"/>
      <c r="G714" s="208"/>
      <c r="H714" s="208"/>
    </row>
    <row r="715" spans="1:8" ht="15.75">
      <c r="A715" s="171"/>
      <c r="B715" s="55"/>
      <c r="C715" s="175"/>
      <c r="D715" s="175"/>
      <c r="E715" s="172" t="s">
        <v>744</v>
      </c>
      <c r="F715" s="205">
        <f t="shared" ref="F715:F721" si="75">G715+H715</f>
        <v>0</v>
      </c>
      <c r="G715" s="208"/>
      <c r="H715" s="208"/>
    </row>
    <row r="716" spans="1:8" ht="15.75">
      <c r="A716" s="171"/>
      <c r="B716" s="55"/>
      <c r="C716" s="175"/>
      <c r="D716" s="175"/>
      <c r="E716" s="172"/>
      <c r="F716" s="205">
        <f t="shared" si="75"/>
        <v>0</v>
      </c>
      <c r="G716" s="208"/>
      <c r="H716" s="208"/>
    </row>
    <row r="717" spans="1:8" ht="15.75">
      <c r="A717" s="171"/>
      <c r="B717" s="55"/>
      <c r="C717" s="175"/>
      <c r="D717" s="175"/>
      <c r="E717" s="172"/>
      <c r="F717" s="205">
        <f t="shared" si="75"/>
        <v>0</v>
      </c>
      <c r="G717" s="208"/>
      <c r="H717" s="208"/>
    </row>
    <row r="718" spans="1:8" ht="15.75">
      <c r="A718" s="171"/>
      <c r="B718" s="55"/>
      <c r="C718" s="175"/>
      <c r="D718" s="175"/>
      <c r="E718" s="172" t="s">
        <v>744</v>
      </c>
      <c r="F718" s="205">
        <f t="shared" si="75"/>
        <v>0</v>
      </c>
      <c r="G718" s="208"/>
      <c r="H718" s="208"/>
    </row>
    <row r="719" spans="1:8" ht="27">
      <c r="A719" s="171">
        <v>2860</v>
      </c>
      <c r="B719" s="54" t="s">
        <v>78</v>
      </c>
      <c r="C719" s="168">
        <v>6</v>
      </c>
      <c r="D719" s="168">
        <v>0</v>
      </c>
      <c r="E719" s="177" t="s">
        <v>478</v>
      </c>
      <c r="F719" s="205">
        <f t="shared" si="75"/>
        <v>0</v>
      </c>
      <c r="G719" s="207">
        <f>G721</f>
        <v>0</v>
      </c>
      <c r="H719" s="207">
        <f>H721</f>
        <v>0</v>
      </c>
    </row>
    <row r="720" spans="1:8" s="174" customFormat="1" ht="15.75">
      <c r="A720" s="171"/>
      <c r="B720" s="54"/>
      <c r="C720" s="168"/>
      <c r="D720" s="168"/>
      <c r="E720" s="172" t="s">
        <v>234</v>
      </c>
      <c r="F720" s="205">
        <f t="shared" si="75"/>
        <v>0</v>
      </c>
      <c r="G720" s="209"/>
      <c r="H720" s="209"/>
    </row>
    <row r="721" spans="1:8" ht="27">
      <c r="A721" s="171">
        <v>2861</v>
      </c>
      <c r="B721" s="55" t="s">
        <v>78</v>
      </c>
      <c r="C721" s="175">
        <v>6</v>
      </c>
      <c r="D721" s="175">
        <v>1</v>
      </c>
      <c r="E721" s="178" t="s">
        <v>478</v>
      </c>
      <c r="F721" s="205">
        <f t="shared" si="75"/>
        <v>0</v>
      </c>
      <c r="G721" s="207">
        <f>SUM(G723:G726)</f>
        <v>0</v>
      </c>
      <c r="H721" s="207">
        <f>SUM(H723:H726)</f>
        <v>0</v>
      </c>
    </row>
    <row r="722" spans="1:8" ht="54">
      <c r="A722" s="171"/>
      <c r="B722" s="55"/>
      <c r="C722" s="175"/>
      <c r="D722" s="175"/>
      <c r="E722" s="172" t="s">
        <v>743</v>
      </c>
      <c r="F722" s="205"/>
      <c r="G722" s="208"/>
      <c r="H722" s="208"/>
    </row>
    <row r="723" spans="1:8" ht="15.75">
      <c r="A723" s="171"/>
      <c r="B723" s="55"/>
      <c r="C723" s="175"/>
      <c r="D723" s="175"/>
      <c r="E723" s="172" t="s">
        <v>744</v>
      </c>
      <c r="F723" s="205">
        <f t="shared" ref="F723:F786" si="76">G723+H723</f>
        <v>0</v>
      </c>
      <c r="G723" s="208"/>
      <c r="H723" s="208"/>
    </row>
    <row r="724" spans="1:8" ht="15.75">
      <c r="A724" s="171"/>
      <c r="B724" s="55"/>
      <c r="C724" s="175"/>
      <c r="D724" s="175"/>
      <c r="E724" s="172"/>
      <c r="F724" s="205">
        <f t="shared" si="76"/>
        <v>0</v>
      </c>
      <c r="G724" s="208"/>
      <c r="H724" s="208"/>
    </row>
    <row r="725" spans="1:8" ht="15.75">
      <c r="A725" s="171"/>
      <c r="B725" s="55"/>
      <c r="C725" s="175"/>
      <c r="D725" s="175"/>
      <c r="E725" s="172"/>
      <c r="F725" s="205">
        <f t="shared" si="76"/>
        <v>0</v>
      </c>
      <c r="G725" s="208"/>
      <c r="H725" s="208"/>
    </row>
    <row r="726" spans="1:8" ht="15.75">
      <c r="A726" s="171"/>
      <c r="B726" s="55"/>
      <c r="C726" s="175"/>
      <c r="D726" s="175"/>
      <c r="E726" s="172" t="s">
        <v>744</v>
      </c>
      <c r="F726" s="205">
        <f t="shared" si="76"/>
        <v>0</v>
      </c>
      <c r="G726" s="208"/>
      <c r="H726" s="208"/>
    </row>
    <row r="727" spans="1:8" s="170" customFormat="1" ht="43.5">
      <c r="A727" s="167">
        <v>2900</v>
      </c>
      <c r="B727" s="54" t="s">
        <v>79</v>
      </c>
      <c r="C727" s="168">
        <v>0</v>
      </c>
      <c r="D727" s="168">
        <v>0</v>
      </c>
      <c r="E727" s="169" t="s">
        <v>752</v>
      </c>
      <c r="F727" s="212">
        <f t="shared" si="76"/>
        <v>136159.1</v>
      </c>
      <c r="G727" s="213">
        <f>G729+G743+G757+G771+G785+G799+G807+G815</f>
        <v>136159.1</v>
      </c>
      <c r="H727" s="213">
        <f>H729+H743+H757+H771+H785+H799+H807+H815</f>
        <v>0</v>
      </c>
    </row>
    <row r="728" spans="1:8" ht="15.75">
      <c r="A728" s="171"/>
      <c r="B728" s="54"/>
      <c r="C728" s="168"/>
      <c r="D728" s="168"/>
      <c r="E728" s="172" t="s">
        <v>329</v>
      </c>
      <c r="F728" s="205"/>
      <c r="G728" s="208"/>
      <c r="H728" s="208"/>
    </row>
    <row r="729" spans="1:8" ht="27">
      <c r="A729" s="171">
        <v>2910</v>
      </c>
      <c r="B729" s="54" t="s">
        <v>79</v>
      </c>
      <c r="C729" s="168">
        <v>1</v>
      </c>
      <c r="D729" s="168">
        <v>0</v>
      </c>
      <c r="E729" s="173" t="s">
        <v>480</v>
      </c>
      <c r="F729" s="205">
        <f t="shared" si="76"/>
        <v>83010</v>
      </c>
      <c r="G729" s="207">
        <f>G731+G737</f>
        <v>83010</v>
      </c>
      <c r="H729" s="207">
        <f>H731+H737</f>
        <v>0</v>
      </c>
    </row>
    <row r="730" spans="1:8" s="174" customFormat="1" ht="15.75">
      <c r="A730" s="171"/>
      <c r="B730" s="54"/>
      <c r="C730" s="168"/>
      <c r="D730" s="168"/>
      <c r="E730" s="172" t="s">
        <v>234</v>
      </c>
      <c r="F730" s="205"/>
      <c r="G730" s="209"/>
      <c r="H730" s="209"/>
    </row>
    <row r="731" spans="1:8">
      <c r="A731" s="171">
        <v>2911</v>
      </c>
      <c r="B731" s="55" t="s">
        <v>79</v>
      </c>
      <c r="C731" s="175">
        <v>1</v>
      </c>
      <c r="D731" s="175">
        <v>1</v>
      </c>
      <c r="E731" s="172" t="s">
        <v>481</v>
      </c>
      <c r="F731" s="205">
        <f t="shared" si="76"/>
        <v>83010</v>
      </c>
      <c r="G731" s="207">
        <f>SUM(G733:G736)</f>
        <v>83010</v>
      </c>
      <c r="H731" s="207">
        <f>SUM(H733:H736)</f>
        <v>0</v>
      </c>
    </row>
    <row r="732" spans="1:8" ht="54">
      <c r="A732" s="171"/>
      <c r="B732" s="55"/>
      <c r="C732" s="175"/>
      <c r="D732" s="175"/>
      <c r="E732" s="172" t="s">
        <v>743</v>
      </c>
      <c r="F732" s="205"/>
      <c r="G732" s="208"/>
      <c r="H732" s="208"/>
    </row>
    <row r="733" spans="1:8" ht="42.75">
      <c r="A733" s="171"/>
      <c r="B733" s="55"/>
      <c r="C733" s="175"/>
      <c r="D733" s="175"/>
      <c r="E733" s="60" t="s">
        <v>558</v>
      </c>
      <c r="F733" s="205">
        <f t="shared" ref="F733:F737" si="77">G733+H733</f>
        <v>83010</v>
      </c>
      <c r="G733" s="208">
        <v>83010</v>
      </c>
      <c r="H733" s="208"/>
    </row>
    <row r="734" spans="1:8" ht="15.75">
      <c r="A734" s="171"/>
      <c r="B734" s="55"/>
      <c r="C734" s="175"/>
      <c r="D734" s="175"/>
      <c r="E734" s="172"/>
      <c r="F734" s="205">
        <f t="shared" si="77"/>
        <v>0</v>
      </c>
      <c r="G734" s="208"/>
      <c r="H734" s="208"/>
    </row>
    <row r="735" spans="1:8" ht="15.75">
      <c r="A735" s="171"/>
      <c r="B735" s="55"/>
      <c r="C735" s="175"/>
      <c r="D735" s="175"/>
      <c r="E735" s="172"/>
      <c r="F735" s="205">
        <f t="shared" si="77"/>
        <v>0</v>
      </c>
      <c r="G735" s="208"/>
      <c r="H735" s="208"/>
    </row>
    <row r="736" spans="1:8" ht="15.75">
      <c r="A736" s="171"/>
      <c r="B736" s="55"/>
      <c r="C736" s="175"/>
      <c r="D736" s="175"/>
      <c r="E736" s="172" t="s">
        <v>744</v>
      </c>
      <c r="F736" s="205">
        <f t="shared" si="77"/>
        <v>0</v>
      </c>
      <c r="G736" s="208"/>
      <c r="H736" s="208"/>
    </row>
    <row r="737" spans="1:8">
      <c r="A737" s="171">
        <v>2912</v>
      </c>
      <c r="B737" s="55" t="s">
        <v>79</v>
      </c>
      <c r="C737" s="175">
        <v>1</v>
      </c>
      <c r="D737" s="175">
        <v>2</v>
      </c>
      <c r="E737" s="172" t="s">
        <v>482</v>
      </c>
      <c r="F737" s="205">
        <f t="shared" si="77"/>
        <v>0</v>
      </c>
      <c r="G737" s="207">
        <f>SUM(G739:G742)</f>
        <v>0</v>
      </c>
      <c r="H737" s="207">
        <f>SUM(H739:H742)</f>
        <v>0</v>
      </c>
    </row>
    <row r="738" spans="1:8" ht="54">
      <c r="A738" s="171"/>
      <c r="B738" s="55"/>
      <c r="C738" s="175"/>
      <c r="D738" s="175"/>
      <c r="E738" s="172" t="s">
        <v>743</v>
      </c>
      <c r="F738" s="205"/>
      <c r="G738" s="208"/>
      <c r="H738" s="208"/>
    </row>
    <row r="739" spans="1:8" ht="15.75">
      <c r="A739" s="171"/>
      <c r="B739" s="55"/>
      <c r="C739" s="175"/>
      <c r="D739" s="175"/>
      <c r="E739" s="172" t="s">
        <v>744</v>
      </c>
      <c r="F739" s="205">
        <f t="shared" ref="F739:F742" si="78">G739+H739</f>
        <v>0</v>
      </c>
      <c r="G739" s="208"/>
      <c r="H739" s="208"/>
    </row>
    <row r="740" spans="1:8" ht="15.75">
      <c r="A740" s="171"/>
      <c r="B740" s="55"/>
      <c r="C740" s="175"/>
      <c r="D740" s="175"/>
      <c r="E740" s="172"/>
      <c r="F740" s="205">
        <f t="shared" si="78"/>
        <v>0</v>
      </c>
      <c r="G740" s="208"/>
      <c r="H740" s="208"/>
    </row>
    <row r="741" spans="1:8" ht="15.75">
      <c r="A741" s="171"/>
      <c r="B741" s="55"/>
      <c r="C741" s="175"/>
      <c r="D741" s="175"/>
      <c r="E741" s="172"/>
      <c r="F741" s="205">
        <f t="shared" si="78"/>
        <v>0</v>
      </c>
      <c r="G741" s="208"/>
      <c r="H741" s="208"/>
    </row>
    <row r="742" spans="1:8" ht="15.75">
      <c r="A742" s="171"/>
      <c r="B742" s="55"/>
      <c r="C742" s="175"/>
      <c r="D742" s="175"/>
      <c r="E742" s="172" t="s">
        <v>744</v>
      </c>
      <c r="F742" s="205">
        <f t="shared" si="78"/>
        <v>0</v>
      </c>
      <c r="G742" s="208"/>
      <c r="H742" s="208"/>
    </row>
    <row r="743" spans="1:8">
      <c r="A743" s="171">
        <v>2920</v>
      </c>
      <c r="B743" s="54" t="s">
        <v>79</v>
      </c>
      <c r="C743" s="168">
        <v>2</v>
      </c>
      <c r="D743" s="168">
        <v>0</v>
      </c>
      <c r="E743" s="173" t="s">
        <v>483</v>
      </c>
      <c r="F743" s="205">
        <f t="shared" si="76"/>
        <v>0</v>
      </c>
      <c r="G743" s="207">
        <f>G745+G751</f>
        <v>0</v>
      </c>
      <c r="H743" s="207">
        <f>H745+H751</f>
        <v>0</v>
      </c>
    </row>
    <row r="744" spans="1:8" s="174" customFormat="1" ht="15.75">
      <c r="A744" s="171"/>
      <c r="B744" s="54"/>
      <c r="C744" s="168"/>
      <c r="D744" s="168"/>
      <c r="E744" s="172" t="s">
        <v>234</v>
      </c>
      <c r="F744" s="205">
        <f t="shared" si="76"/>
        <v>0</v>
      </c>
      <c r="G744" s="209"/>
      <c r="H744" s="209"/>
    </row>
    <row r="745" spans="1:8">
      <c r="A745" s="171">
        <v>2921</v>
      </c>
      <c r="B745" s="55" t="s">
        <v>79</v>
      </c>
      <c r="C745" s="175">
        <v>2</v>
      </c>
      <c r="D745" s="175">
        <v>1</v>
      </c>
      <c r="E745" s="172" t="s">
        <v>484</v>
      </c>
      <c r="F745" s="205">
        <f t="shared" si="76"/>
        <v>0</v>
      </c>
      <c r="G745" s="207">
        <f>SUM(G747:G750)</f>
        <v>0</v>
      </c>
      <c r="H745" s="207">
        <f>SUM(H747:H750)</f>
        <v>0</v>
      </c>
    </row>
    <row r="746" spans="1:8" ht="54">
      <c r="A746" s="171"/>
      <c r="B746" s="55"/>
      <c r="C746" s="175"/>
      <c r="D746" s="175"/>
      <c r="E746" s="172" t="s">
        <v>743</v>
      </c>
      <c r="F746" s="205"/>
      <c r="G746" s="208"/>
      <c r="H746" s="208"/>
    </row>
    <row r="747" spans="1:8" ht="15.75">
      <c r="A747" s="171"/>
      <c r="B747" s="55"/>
      <c r="C747" s="175"/>
      <c r="D747" s="175"/>
      <c r="E747" s="172" t="s">
        <v>744</v>
      </c>
      <c r="F747" s="205">
        <f t="shared" ref="F747:F751" si="79">G747+H747</f>
        <v>0</v>
      </c>
      <c r="G747" s="208"/>
      <c r="H747" s="208"/>
    </row>
    <row r="748" spans="1:8" ht="15.75">
      <c r="A748" s="171"/>
      <c r="B748" s="55"/>
      <c r="C748" s="175"/>
      <c r="D748" s="175"/>
      <c r="E748" s="172"/>
      <c r="F748" s="205">
        <f t="shared" si="79"/>
        <v>0</v>
      </c>
      <c r="G748" s="208"/>
      <c r="H748" s="208"/>
    </row>
    <row r="749" spans="1:8" ht="15.75">
      <c r="A749" s="171"/>
      <c r="B749" s="55"/>
      <c r="C749" s="175"/>
      <c r="D749" s="175"/>
      <c r="E749" s="172"/>
      <c r="F749" s="205">
        <f t="shared" si="79"/>
        <v>0</v>
      </c>
      <c r="G749" s="208"/>
      <c r="H749" s="208"/>
    </row>
    <row r="750" spans="1:8" ht="15.75">
      <c r="A750" s="171"/>
      <c r="B750" s="55"/>
      <c r="C750" s="175"/>
      <c r="D750" s="175"/>
      <c r="E750" s="172" t="s">
        <v>744</v>
      </c>
      <c r="F750" s="205">
        <f t="shared" si="79"/>
        <v>0</v>
      </c>
      <c r="G750" s="208"/>
      <c r="H750" s="208"/>
    </row>
    <row r="751" spans="1:8">
      <c r="A751" s="171">
        <v>2922</v>
      </c>
      <c r="B751" s="55" t="s">
        <v>79</v>
      </c>
      <c r="C751" s="175">
        <v>2</v>
      </c>
      <c r="D751" s="175">
        <v>2</v>
      </c>
      <c r="E751" s="172" t="s">
        <v>485</v>
      </c>
      <c r="F751" s="205">
        <f t="shared" si="79"/>
        <v>0</v>
      </c>
      <c r="G751" s="207">
        <f>SUM(G753:G756)</f>
        <v>0</v>
      </c>
      <c r="H751" s="207">
        <f>SUM(H753:H756)</f>
        <v>0</v>
      </c>
    </row>
    <row r="752" spans="1:8" ht="54">
      <c r="A752" s="171"/>
      <c r="B752" s="55"/>
      <c r="C752" s="175"/>
      <c r="D752" s="175"/>
      <c r="E752" s="172" t="s">
        <v>743</v>
      </c>
      <c r="F752" s="205"/>
      <c r="G752" s="208"/>
      <c r="H752" s="208"/>
    </row>
    <row r="753" spans="1:8" ht="15.75">
      <c r="A753" s="171"/>
      <c r="B753" s="55"/>
      <c r="C753" s="175"/>
      <c r="D753" s="175"/>
      <c r="E753" s="172" t="s">
        <v>744</v>
      </c>
      <c r="F753" s="205">
        <f t="shared" ref="F753:F756" si="80">G753+H753</f>
        <v>0</v>
      </c>
      <c r="G753" s="208"/>
      <c r="H753" s="208"/>
    </row>
    <row r="754" spans="1:8" ht="15.75">
      <c r="A754" s="171"/>
      <c r="B754" s="55"/>
      <c r="C754" s="175"/>
      <c r="D754" s="175"/>
      <c r="E754" s="172"/>
      <c r="F754" s="205">
        <f t="shared" si="80"/>
        <v>0</v>
      </c>
      <c r="G754" s="208"/>
      <c r="H754" s="208"/>
    </row>
    <row r="755" spans="1:8" ht="15.75">
      <c r="A755" s="171"/>
      <c r="B755" s="55"/>
      <c r="C755" s="175"/>
      <c r="D755" s="175"/>
      <c r="E755" s="172"/>
      <c r="F755" s="205">
        <f t="shared" si="80"/>
        <v>0</v>
      </c>
      <c r="G755" s="208"/>
      <c r="H755" s="208"/>
    </row>
    <row r="756" spans="1:8" ht="15.75">
      <c r="A756" s="171"/>
      <c r="B756" s="55"/>
      <c r="C756" s="175"/>
      <c r="D756" s="175"/>
      <c r="E756" s="172" t="s">
        <v>744</v>
      </c>
      <c r="F756" s="205">
        <f t="shared" si="80"/>
        <v>0</v>
      </c>
      <c r="G756" s="208"/>
      <c r="H756" s="208"/>
    </row>
    <row r="757" spans="1:8" ht="40.5">
      <c r="A757" s="171">
        <v>2930</v>
      </c>
      <c r="B757" s="54" t="s">
        <v>79</v>
      </c>
      <c r="C757" s="168">
        <v>3</v>
      </c>
      <c r="D757" s="168">
        <v>0</v>
      </c>
      <c r="E757" s="173" t="s">
        <v>486</v>
      </c>
      <c r="F757" s="205">
        <f t="shared" si="76"/>
        <v>0</v>
      </c>
      <c r="G757" s="207">
        <f>G759+G765</f>
        <v>0</v>
      </c>
      <c r="H757" s="207">
        <f>H759+H765</f>
        <v>0</v>
      </c>
    </row>
    <row r="758" spans="1:8" s="174" customFormat="1" ht="15.75">
      <c r="A758" s="171"/>
      <c r="B758" s="54"/>
      <c r="C758" s="168"/>
      <c r="D758" s="168"/>
      <c r="E758" s="172" t="s">
        <v>234</v>
      </c>
      <c r="F758" s="205">
        <f t="shared" si="76"/>
        <v>0</v>
      </c>
      <c r="G758" s="209"/>
      <c r="H758" s="209"/>
    </row>
    <row r="759" spans="1:8" ht="27">
      <c r="A759" s="171">
        <v>2931</v>
      </c>
      <c r="B759" s="55" t="s">
        <v>79</v>
      </c>
      <c r="C759" s="175">
        <v>3</v>
      </c>
      <c r="D759" s="175">
        <v>1</v>
      </c>
      <c r="E759" s="172" t="s">
        <v>487</v>
      </c>
      <c r="F759" s="205">
        <f t="shared" si="76"/>
        <v>0</v>
      </c>
      <c r="G759" s="207">
        <f>SUM(G761:G764)</f>
        <v>0</v>
      </c>
      <c r="H759" s="207">
        <f>SUM(H761:H764)</f>
        <v>0</v>
      </c>
    </row>
    <row r="760" spans="1:8" ht="54">
      <c r="A760" s="171"/>
      <c r="B760" s="55"/>
      <c r="C760" s="175"/>
      <c r="D760" s="175"/>
      <c r="E760" s="172" t="s">
        <v>743</v>
      </c>
      <c r="F760" s="205"/>
      <c r="G760" s="208"/>
      <c r="H760" s="208"/>
    </row>
    <row r="761" spans="1:8" ht="15.75">
      <c r="A761" s="171"/>
      <c r="B761" s="55"/>
      <c r="C761" s="175"/>
      <c r="D761" s="175"/>
      <c r="E761" s="172" t="s">
        <v>744</v>
      </c>
      <c r="F761" s="205">
        <f t="shared" ref="F761:F765" si="81">G761+H761</f>
        <v>0</v>
      </c>
      <c r="G761" s="208"/>
      <c r="H761" s="208"/>
    </row>
    <row r="762" spans="1:8" ht="15.75">
      <c r="A762" s="171"/>
      <c r="B762" s="55"/>
      <c r="C762" s="175"/>
      <c r="D762" s="175"/>
      <c r="E762" s="172"/>
      <c r="F762" s="205">
        <f t="shared" si="81"/>
        <v>0</v>
      </c>
      <c r="G762" s="208"/>
      <c r="H762" s="208"/>
    </row>
    <row r="763" spans="1:8" ht="15.75">
      <c r="A763" s="171"/>
      <c r="B763" s="55"/>
      <c r="C763" s="175"/>
      <c r="D763" s="175"/>
      <c r="E763" s="172"/>
      <c r="F763" s="205">
        <f t="shared" si="81"/>
        <v>0</v>
      </c>
      <c r="G763" s="208"/>
      <c r="H763" s="208"/>
    </row>
    <row r="764" spans="1:8" ht="15.75">
      <c r="A764" s="171"/>
      <c r="B764" s="55"/>
      <c r="C764" s="175"/>
      <c r="D764" s="175"/>
      <c r="E764" s="172" t="s">
        <v>744</v>
      </c>
      <c r="F764" s="205">
        <f t="shared" si="81"/>
        <v>0</v>
      </c>
      <c r="G764" s="208"/>
      <c r="H764" s="208"/>
    </row>
    <row r="765" spans="1:8">
      <c r="A765" s="171">
        <v>2932</v>
      </c>
      <c r="B765" s="55" t="s">
        <v>79</v>
      </c>
      <c r="C765" s="175">
        <v>3</v>
      </c>
      <c r="D765" s="175">
        <v>2</v>
      </c>
      <c r="E765" s="172" t="s">
        <v>488</v>
      </c>
      <c r="F765" s="205">
        <f t="shared" si="81"/>
        <v>0</v>
      </c>
      <c r="G765" s="207">
        <f>SUM(G767:G770)</f>
        <v>0</v>
      </c>
      <c r="H765" s="207">
        <f>SUM(H767:H770)</f>
        <v>0</v>
      </c>
    </row>
    <row r="766" spans="1:8" ht="54">
      <c r="A766" s="171"/>
      <c r="B766" s="55"/>
      <c r="C766" s="175"/>
      <c r="D766" s="175"/>
      <c r="E766" s="172" t="s">
        <v>743</v>
      </c>
      <c r="F766" s="205"/>
      <c r="G766" s="208"/>
      <c r="H766" s="208"/>
    </row>
    <row r="767" spans="1:8" ht="15.75">
      <c r="A767" s="171"/>
      <c r="B767" s="55"/>
      <c r="C767" s="175"/>
      <c r="D767" s="175"/>
      <c r="E767" s="172" t="s">
        <v>744</v>
      </c>
      <c r="F767" s="205">
        <f t="shared" ref="F767:F770" si="82">G767+H767</f>
        <v>0</v>
      </c>
      <c r="G767" s="208"/>
      <c r="H767" s="208"/>
    </row>
    <row r="768" spans="1:8" ht="15.75">
      <c r="A768" s="171"/>
      <c r="B768" s="55"/>
      <c r="C768" s="175"/>
      <c r="D768" s="175"/>
      <c r="E768" s="172"/>
      <c r="F768" s="205">
        <f t="shared" si="82"/>
        <v>0</v>
      </c>
      <c r="G768" s="208"/>
      <c r="H768" s="208"/>
    </row>
    <row r="769" spans="1:8" ht="15.75">
      <c r="A769" s="171"/>
      <c r="B769" s="55"/>
      <c r="C769" s="175"/>
      <c r="D769" s="175"/>
      <c r="E769" s="172"/>
      <c r="F769" s="205">
        <f t="shared" si="82"/>
        <v>0</v>
      </c>
      <c r="G769" s="208"/>
      <c r="H769" s="208"/>
    </row>
    <row r="770" spans="1:8" ht="15.75">
      <c r="A770" s="171"/>
      <c r="B770" s="55"/>
      <c r="C770" s="175"/>
      <c r="D770" s="175"/>
      <c r="E770" s="172" t="s">
        <v>744</v>
      </c>
      <c r="F770" s="205">
        <f t="shared" si="82"/>
        <v>0</v>
      </c>
      <c r="G770" s="208"/>
      <c r="H770" s="208"/>
    </row>
    <row r="771" spans="1:8">
      <c r="A771" s="171">
        <v>2940</v>
      </c>
      <c r="B771" s="54" t="s">
        <v>79</v>
      </c>
      <c r="C771" s="168">
        <v>4</v>
      </c>
      <c r="D771" s="168">
        <v>0</v>
      </c>
      <c r="E771" s="173" t="s">
        <v>489</v>
      </c>
      <c r="F771" s="205">
        <f t="shared" si="76"/>
        <v>0</v>
      </c>
      <c r="G771" s="207">
        <f>G773+G779</f>
        <v>0</v>
      </c>
      <c r="H771" s="207">
        <f>H773+H779</f>
        <v>0</v>
      </c>
    </row>
    <row r="772" spans="1:8" s="174" customFormat="1" ht="15.75">
      <c r="A772" s="171"/>
      <c r="B772" s="54"/>
      <c r="C772" s="168"/>
      <c r="D772" s="168"/>
      <c r="E772" s="172" t="s">
        <v>234</v>
      </c>
      <c r="F772" s="205">
        <f t="shared" si="76"/>
        <v>0</v>
      </c>
      <c r="G772" s="209"/>
      <c r="H772" s="209"/>
    </row>
    <row r="773" spans="1:8" ht="27">
      <c r="A773" s="171">
        <v>2941</v>
      </c>
      <c r="B773" s="55" t="s">
        <v>79</v>
      </c>
      <c r="C773" s="175">
        <v>4</v>
      </c>
      <c r="D773" s="175">
        <v>1</v>
      </c>
      <c r="E773" s="172" t="s">
        <v>490</v>
      </c>
      <c r="F773" s="205">
        <f t="shared" si="76"/>
        <v>0</v>
      </c>
      <c r="G773" s="207">
        <f>SUM(G775:G778)</f>
        <v>0</v>
      </c>
      <c r="H773" s="207">
        <f>SUM(H775:H778)</f>
        <v>0</v>
      </c>
    </row>
    <row r="774" spans="1:8" ht="54">
      <c r="A774" s="171"/>
      <c r="B774" s="55"/>
      <c r="C774" s="175"/>
      <c r="D774" s="175"/>
      <c r="E774" s="172" t="s">
        <v>743</v>
      </c>
      <c r="F774" s="205"/>
      <c r="G774" s="208"/>
      <c r="H774" s="208"/>
    </row>
    <row r="775" spans="1:8" ht="15.75">
      <c r="A775" s="171"/>
      <c r="B775" s="55"/>
      <c r="C775" s="175"/>
      <c r="D775" s="175"/>
      <c r="E775" s="172" t="s">
        <v>744</v>
      </c>
      <c r="F775" s="205">
        <f t="shared" ref="F775:F779" si="83">G775+H775</f>
        <v>0</v>
      </c>
      <c r="G775" s="208"/>
      <c r="H775" s="208"/>
    </row>
    <row r="776" spans="1:8" ht="15.75">
      <c r="A776" s="171"/>
      <c r="B776" s="55"/>
      <c r="C776" s="175"/>
      <c r="D776" s="175"/>
      <c r="E776" s="172"/>
      <c r="F776" s="205">
        <f t="shared" si="83"/>
        <v>0</v>
      </c>
      <c r="G776" s="208"/>
      <c r="H776" s="208"/>
    </row>
    <row r="777" spans="1:8" ht="15.75">
      <c r="A777" s="171"/>
      <c r="B777" s="55"/>
      <c r="C777" s="175"/>
      <c r="D777" s="175"/>
      <c r="E777" s="172"/>
      <c r="F777" s="205">
        <f t="shared" si="83"/>
        <v>0</v>
      </c>
      <c r="G777" s="208"/>
      <c r="H777" s="208"/>
    </row>
    <row r="778" spans="1:8" ht="15.75">
      <c r="A778" s="171"/>
      <c r="B778" s="55"/>
      <c r="C778" s="175"/>
      <c r="D778" s="175"/>
      <c r="E778" s="172" t="s">
        <v>744</v>
      </c>
      <c r="F778" s="205">
        <f t="shared" si="83"/>
        <v>0</v>
      </c>
      <c r="G778" s="208"/>
      <c r="H778" s="208"/>
    </row>
    <row r="779" spans="1:8" ht="27">
      <c r="A779" s="171">
        <v>2942</v>
      </c>
      <c r="B779" s="55" t="s">
        <v>79</v>
      </c>
      <c r="C779" s="175">
        <v>4</v>
      </c>
      <c r="D779" s="175">
        <v>2</v>
      </c>
      <c r="E779" s="172" t="s">
        <v>491</v>
      </c>
      <c r="F779" s="205">
        <f t="shared" si="83"/>
        <v>0</v>
      </c>
      <c r="G779" s="207">
        <f>SUM(G781:G784)</f>
        <v>0</v>
      </c>
      <c r="H779" s="207">
        <f>SUM(H781:H784)</f>
        <v>0</v>
      </c>
    </row>
    <row r="780" spans="1:8" ht="54">
      <c r="A780" s="171"/>
      <c r="B780" s="55"/>
      <c r="C780" s="175"/>
      <c r="D780" s="175"/>
      <c r="E780" s="172" t="s">
        <v>743</v>
      </c>
      <c r="F780" s="205"/>
      <c r="G780" s="208"/>
      <c r="H780" s="208"/>
    </row>
    <row r="781" spans="1:8" ht="15.75">
      <c r="A781" s="171"/>
      <c r="B781" s="55"/>
      <c r="C781" s="175"/>
      <c r="D781" s="175"/>
      <c r="E781" s="172" t="s">
        <v>744</v>
      </c>
      <c r="F781" s="205">
        <f t="shared" ref="F781:F784" si="84">G781+H781</f>
        <v>0</v>
      </c>
      <c r="G781" s="208"/>
      <c r="H781" s="208"/>
    </row>
    <row r="782" spans="1:8" ht="15.75">
      <c r="A782" s="171"/>
      <c r="B782" s="55"/>
      <c r="C782" s="175"/>
      <c r="D782" s="175"/>
      <c r="E782" s="172"/>
      <c r="F782" s="205">
        <f t="shared" si="84"/>
        <v>0</v>
      </c>
      <c r="G782" s="208"/>
      <c r="H782" s="208"/>
    </row>
    <row r="783" spans="1:8" ht="15.75">
      <c r="A783" s="171"/>
      <c r="B783" s="55"/>
      <c r="C783" s="175"/>
      <c r="D783" s="175"/>
      <c r="E783" s="172"/>
      <c r="F783" s="205">
        <f t="shared" si="84"/>
        <v>0</v>
      </c>
      <c r="G783" s="208"/>
      <c r="H783" s="208"/>
    </row>
    <row r="784" spans="1:8" ht="15.75">
      <c r="A784" s="171"/>
      <c r="B784" s="55"/>
      <c r="C784" s="175"/>
      <c r="D784" s="175"/>
      <c r="E784" s="172" t="s">
        <v>744</v>
      </c>
      <c r="F784" s="205">
        <f t="shared" si="84"/>
        <v>0</v>
      </c>
      <c r="G784" s="208"/>
      <c r="H784" s="208"/>
    </row>
    <row r="785" spans="1:8" ht="27">
      <c r="A785" s="171">
        <v>2950</v>
      </c>
      <c r="B785" s="54" t="s">
        <v>79</v>
      </c>
      <c r="C785" s="168">
        <v>5</v>
      </c>
      <c r="D785" s="168">
        <v>0</v>
      </c>
      <c r="E785" s="173" t="s">
        <v>492</v>
      </c>
      <c r="F785" s="205">
        <f t="shared" si="76"/>
        <v>53149.1</v>
      </c>
      <c r="G785" s="207">
        <f>G787+G793</f>
        <v>53149.1</v>
      </c>
      <c r="H785" s="207">
        <f>H787+H793</f>
        <v>0</v>
      </c>
    </row>
    <row r="786" spans="1:8" s="174" customFormat="1" ht="15.75">
      <c r="A786" s="171"/>
      <c r="B786" s="54"/>
      <c r="C786" s="168"/>
      <c r="D786" s="168"/>
      <c r="E786" s="172" t="s">
        <v>234</v>
      </c>
      <c r="F786" s="205">
        <f t="shared" si="76"/>
        <v>0</v>
      </c>
      <c r="G786" s="209"/>
      <c r="H786" s="209"/>
    </row>
    <row r="787" spans="1:8">
      <c r="A787" s="171">
        <v>2951</v>
      </c>
      <c r="B787" s="55" t="s">
        <v>79</v>
      </c>
      <c r="C787" s="175">
        <v>5</v>
      </c>
      <c r="D787" s="175">
        <v>1</v>
      </c>
      <c r="E787" s="172" t="s">
        <v>493</v>
      </c>
      <c r="F787" s="205">
        <f t="shared" ref="F787:F809" si="85">G787+H787</f>
        <v>53149.1</v>
      </c>
      <c r="G787" s="207">
        <f>SUM(G789:G792)</f>
        <v>53149.1</v>
      </c>
      <c r="H787" s="207">
        <f>SUM(H789:H792)</f>
        <v>0</v>
      </c>
    </row>
    <row r="788" spans="1:8" ht="54">
      <c r="A788" s="171"/>
      <c r="B788" s="55"/>
      <c r="C788" s="175"/>
      <c r="D788" s="175"/>
      <c r="E788" s="172" t="s">
        <v>743</v>
      </c>
      <c r="F788" s="205"/>
      <c r="G788" s="208"/>
      <c r="H788" s="208"/>
    </row>
    <row r="789" spans="1:8" ht="42.75">
      <c r="A789" s="171"/>
      <c r="B789" s="55"/>
      <c r="C789" s="175"/>
      <c r="D789" s="175"/>
      <c r="E789" s="60" t="s">
        <v>558</v>
      </c>
      <c r="F789" s="205">
        <f t="shared" ref="F789:F793" si="86">G789+H789</f>
        <v>53149.1</v>
      </c>
      <c r="G789" s="208">
        <v>53149.1</v>
      </c>
      <c r="H789" s="208"/>
    </row>
    <row r="790" spans="1:8" ht="15.75">
      <c r="A790" s="171"/>
      <c r="B790" s="55"/>
      <c r="C790" s="175"/>
      <c r="D790" s="175"/>
      <c r="E790" s="172"/>
      <c r="F790" s="205">
        <f t="shared" si="86"/>
        <v>0</v>
      </c>
      <c r="G790" s="208"/>
      <c r="H790" s="208"/>
    </row>
    <row r="791" spans="1:8" ht="15.75">
      <c r="A791" s="171"/>
      <c r="B791" s="55"/>
      <c r="C791" s="175"/>
      <c r="D791" s="175"/>
      <c r="E791" s="172"/>
      <c r="F791" s="205">
        <f t="shared" si="86"/>
        <v>0</v>
      </c>
      <c r="G791" s="208"/>
      <c r="H791" s="208"/>
    </row>
    <row r="792" spans="1:8" ht="15.75">
      <c r="A792" s="171"/>
      <c r="B792" s="55"/>
      <c r="C792" s="175"/>
      <c r="D792" s="175"/>
      <c r="E792" s="172" t="s">
        <v>744</v>
      </c>
      <c r="F792" s="205">
        <f t="shared" si="86"/>
        <v>0</v>
      </c>
      <c r="G792" s="208"/>
      <c r="H792" s="208"/>
    </row>
    <row r="793" spans="1:8">
      <c r="A793" s="171">
        <v>2952</v>
      </c>
      <c r="B793" s="55" t="s">
        <v>79</v>
      </c>
      <c r="C793" s="175">
        <v>5</v>
      </c>
      <c r="D793" s="175">
        <v>2</v>
      </c>
      <c r="E793" s="172" t="s">
        <v>494</v>
      </c>
      <c r="F793" s="205">
        <f t="shared" si="86"/>
        <v>0</v>
      </c>
      <c r="G793" s="207">
        <f>SUM(G795:G798)</f>
        <v>0</v>
      </c>
      <c r="H793" s="207">
        <f>SUM(H795:H798)</f>
        <v>0</v>
      </c>
    </row>
    <row r="794" spans="1:8" ht="54">
      <c r="A794" s="171"/>
      <c r="B794" s="55"/>
      <c r="C794" s="175"/>
      <c r="D794" s="175"/>
      <c r="E794" s="172" t="s">
        <v>743</v>
      </c>
      <c r="F794" s="205"/>
      <c r="G794" s="208"/>
      <c r="H794" s="208"/>
    </row>
    <row r="795" spans="1:8" ht="15.75">
      <c r="A795" s="171"/>
      <c r="B795" s="55"/>
      <c r="C795" s="175"/>
      <c r="D795" s="175"/>
      <c r="E795" s="172" t="s">
        <v>744</v>
      </c>
      <c r="F795" s="205">
        <f t="shared" ref="F795:F798" si="87">G795+H795</f>
        <v>0</v>
      </c>
      <c r="G795" s="208"/>
      <c r="H795" s="208"/>
    </row>
    <row r="796" spans="1:8" ht="15.75">
      <c r="A796" s="171"/>
      <c r="B796" s="55"/>
      <c r="C796" s="175"/>
      <c r="D796" s="175"/>
      <c r="E796" s="172"/>
      <c r="F796" s="205">
        <f t="shared" si="87"/>
        <v>0</v>
      </c>
      <c r="G796" s="208"/>
      <c r="H796" s="208"/>
    </row>
    <row r="797" spans="1:8" ht="15.75">
      <c r="A797" s="171"/>
      <c r="B797" s="55"/>
      <c r="C797" s="175"/>
      <c r="D797" s="175"/>
      <c r="E797" s="172"/>
      <c r="F797" s="205">
        <f t="shared" si="87"/>
        <v>0</v>
      </c>
      <c r="G797" s="208"/>
      <c r="H797" s="208"/>
    </row>
    <row r="798" spans="1:8" ht="15.75">
      <c r="A798" s="171"/>
      <c r="B798" s="55"/>
      <c r="C798" s="175"/>
      <c r="D798" s="175"/>
      <c r="E798" s="172" t="s">
        <v>744</v>
      </c>
      <c r="F798" s="205">
        <f t="shared" si="87"/>
        <v>0</v>
      </c>
      <c r="G798" s="208"/>
      <c r="H798" s="208"/>
    </row>
    <row r="799" spans="1:8" ht="27">
      <c r="A799" s="171">
        <v>2960</v>
      </c>
      <c r="B799" s="54" t="s">
        <v>79</v>
      </c>
      <c r="C799" s="168">
        <v>6</v>
      </c>
      <c r="D799" s="168">
        <v>0</v>
      </c>
      <c r="E799" s="173" t="s">
        <v>495</v>
      </c>
      <c r="F799" s="205">
        <f t="shared" si="85"/>
        <v>0</v>
      </c>
      <c r="G799" s="207">
        <f>G801</f>
        <v>0</v>
      </c>
      <c r="H799" s="207">
        <f>H801</f>
        <v>0</v>
      </c>
    </row>
    <row r="800" spans="1:8" s="174" customFormat="1" ht="15.75">
      <c r="A800" s="171"/>
      <c r="B800" s="54"/>
      <c r="C800" s="168"/>
      <c r="D800" s="168"/>
      <c r="E800" s="172" t="s">
        <v>234</v>
      </c>
      <c r="F800" s="205">
        <f t="shared" si="85"/>
        <v>0</v>
      </c>
      <c r="G800" s="209"/>
      <c r="H800" s="209"/>
    </row>
    <row r="801" spans="1:8" ht="27">
      <c r="A801" s="171">
        <v>2961</v>
      </c>
      <c r="B801" s="55" t="s">
        <v>79</v>
      </c>
      <c r="C801" s="175">
        <v>6</v>
      </c>
      <c r="D801" s="175">
        <v>1</v>
      </c>
      <c r="E801" s="172" t="s">
        <v>495</v>
      </c>
      <c r="F801" s="205">
        <f t="shared" si="85"/>
        <v>0</v>
      </c>
      <c r="G801" s="207">
        <f>SUM(G803:G806)</f>
        <v>0</v>
      </c>
      <c r="H801" s="207">
        <f>SUM(H803:H806)</f>
        <v>0</v>
      </c>
    </row>
    <row r="802" spans="1:8" ht="54">
      <c r="A802" s="171"/>
      <c r="B802" s="55"/>
      <c r="C802" s="175"/>
      <c r="D802" s="175"/>
      <c r="E802" s="172" t="s">
        <v>743</v>
      </c>
      <c r="F802" s="205"/>
      <c r="G802" s="208"/>
      <c r="H802" s="208"/>
    </row>
    <row r="803" spans="1:8" ht="15.75">
      <c r="A803" s="171"/>
      <c r="B803" s="55"/>
      <c r="C803" s="175"/>
      <c r="D803" s="175"/>
      <c r="E803" s="172" t="s">
        <v>744</v>
      </c>
      <c r="F803" s="205">
        <f t="shared" ref="F803:F806" si="88">G803+H803</f>
        <v>0</v>
      </c>
      <c r="G803" s="208"/>
      <c r="H803" s="208"/>
    </row>
    <row r="804" spans="1:8" ht="15.75">
      <c r="A804" s="171"/>
      <c r="B804" s="55"/>
      <c r="C804" s="175"/>
      <c r="D804" s="175"/>
      <c r="E804" s="172"/>
      <c r="F804" s="205">
        <f t="shared" si="88"/>
        <v>0</v>
      </c>
      <c r="G804" s="208"/>
      <c r="H804" s="208"/>
    </row>
    <row r="805" spans="1:8" ht="15.75">
      <c r="A805" s="171"/>
      <c r="B805" s="55"/>
      <c r="C805" s="175"/>
      <c r="D805" s="175"/>
      <c r="E805" s="172"/>
      <c r="F805" s="205">
        <f t="shared" si="88"/>
        <v>0</v>
      </c>
      <c r="G805" s="208"/>
      <c r="H805" s="208"/>
    </row>
    <row r="806" spans="1:8" ht="15.75">
      <c r="A806" s="171"/>
      <c r="B806" s="55"/>
      <c r="C806" s="175"/>
      <c r="D806" s="175"/>
      <c r="E806" s="172" t="s">
        <v>744</v>
      </c>
      <c r="F806" s="205">
        <f t="shared" si="88"/>
        <v>0</v>
      </c>
      <c r="G806" s="208"/>
      <c r="H806" s="208"/>
    </row>
    <row r="807" spans="1:8" ht="27">
      <c r="A807" s="171">
        <v>2970</v>
      </c>
      <c r="B807" s="54" t="s">
        <v>79</v>
      </c>
      <c r="C807" s="168">
        <v>7</v>
      </c>
      <c r="D807" s="168">
        <v>0</v>
      </c>
      <c r="E807" s="173" t="s">
        <v>496</v>
      </c>
      <c r="F807" s="205">
        <f t="shared" si="85"/>
        <v>0</v>
      </c>
      <c r="G807" s="207">
        <f>G809</f>
        <v>0</v>
      </c>
      <c r="H807" s="207">
        <f>H809</f>
        <v>0</v>
      </c>
    </row>
    <row r="808" spans="1:8" s="174" customFormat="1" ht="15.75">
      <c r="A808" s="171"/>
      <c r="B808" s="54"/>
      <c r="C808" s="168"/>
      <c r="D808" s="168"/>
      <c r="E808" s="172" t="s">
        <v>234</v>
      </c>
      <c r="F808" s="205">
        <f t="shared" si="85"/>
        <v>0</v>
      </c>
      <c r="G808" s="209"/>
      <c r="H808" s="209"/>
    </row>
    <row r="809" spans="1:8" ht="27">
      <c r="A809" s="171">
        <v>2971</v>
      </c>
      <c r="B809" s="55" t="s">
        <v>79</v>
      </c>
      <c r="C809" s="175">
        <v>7</v>
      </c>
      <c r="D809" s="175">
        <v>1</v>
      </c>
      <c r="E809" s="172" t="s">
        <v>496</v>
      </c>
      <c r="F809" s="205">
        <f t="shared" si="85"/>
        <v>0</v>
      </c>
      <c r="G809" s="207">
        <f>SUM(G811:G814)</f>
        <v>0</v>
      </c>
      <c r="H809" s="207">
        <f>SUM(H811:H814)</f>
        <v>0</v>
      </c>
    </row>
    <row r="810" spans="1:8" ht="54">
      <c r="A810" s="171"/>
      <c r="B810" s="55"/>
      <c r="C810" s="175"/>
      <c r="D810" s="175"/>
      <c r="E810" s="172" t="s">
        <v>743</v>
      </c>
      <c r="F810" s="205"/>
      <c r="G810" s="208"/>
      <c r="H810" s="208"/>
    </row>
    <row r="811" spans="1:8" ht="15.75">
      <c r="A811" s="171"/>
      <c r="B811" s="55"/>
      <c r="C811" s="175"/>
      <c r="D811" s="175"/>
      <c r="E811" s="172" t="s">
        <v>744</v>
      </c>
      <c r="F811" s="205">
        <f t="shared" ref="F811:F857" si="89">G811+H811</f>
        <v>0</v>
      </c>
      <c r="G811" s="208"/>
      <c r="H811" s="208"/>
    </row>
    <row r="812" spans="1:8" ht="15.75">
      <c r="A812" s="171"/>
      <c r="B812" s="55"/>
      <c r="C812" s="175"/>
      <c r="D812" s="175"/>
      <c r="E812" s="172"/>
      <c r="F812" s="205">
        <f t="shared" si="89"/>
        <v>0</v>
      </c>
      <c r="G812" s="208"/>
      <c r="H812" s="208"/>
    </row>
    <row r="813" spans="1:8" ht="15.75">
      <c r="A813" s="171"/>
      <c r="B813" s="55"/>
      <c r="C813" s="175"/>
      <c r="D813" s="175"/>
      <c r="E813" s="172"/>
      <c r="F813" s="205">
        <f t="shared" si="89"/>
        <v>0</v>
      </c>
      <c r="G813" s="208"/>
      <c r="H813" s="208"/>
    </row>
    <row r="814" spans="1:8" ht="15.75">
      <c r="A814" s="171"/>
      <c r="B814" s="55"/>
      <c r="C814" s="175"/>
      <c r="D814" s="175"/>
      <c r="E814" s="172" t="s">
        <v>744</v>
      </c>
      <c r="F814" s="205">
        <f t="shared" si="89"/>
        <v>0</v>
      </c>
      <c r="G814" s="208"/>
      <c r="H814" s="208"/>
    </row>
    <row r="815" spans="1:8">
      <c r="A815" s="171">
        <v>2980</v>
      </c>
      <c r="B815" s="54" t="s">
        <v>79</v>
      </c>
      <c r="C815" s="168">
        <v>8</v>
      </c>
      <c r="D815" s="168">
        <v>0</v>
      </c>
      <c r="E815" s="173" t="s">
        <v>497</v>
      </c>
      <c r="F815" s="205">
        <f t="shared" si="89"/>
        <v>0</v>
      </c>
      <c r="G815" s="207">
        <f>G817</f>
        <v>0</v>
      </c>
      <c r="H815" s="207">
        <f>H817</f>
        <v>0</v>
      </c>
    </row>
    <row r="816" spans="1:8" s="174" customFormat="1" ht="15.75">
      <c r="A816" s="171"/>
      <c r="B816" s="54"/>
      <c r="C816" s="168"/>
      <c r="D816" s="168"/>
      <c r="E816" s="172" t="s">
        <v>234</v>
      </c>
      <c r="F816" s="205"/>
      <c r="G816" s="209"/>
      <c r="H816" s="209"/>
    </row>
    <row r="817" spans="1:8">
      <c r="A817" s="171">
        <v>2981</v>
      </c>
      <c r="B817" s="55" t="s">
        <v>79</v>
      </c>
      <c r="C817" s="175">
        <v>8</v>
      </c>
      <c r="D817" s="175">
        <v>1</v>
      </c>
      <c r="E817" s="172" t="s">
        <v>497</v>
      </c>
      <c r="F817" s="205">
        <f t="shared" si="89"/>
        <v>0</v>
      </c>
      <c r="G817" s="207">
        <f>SUM(G819:G822)</f>
        <v>0</v>
      </c>
      <c r="H817" s="207">
        <f>SUM(H819:H822)</f>
        <v>0</v>
      </c>
    </row>
    <row r="818" spans="1:8" ht="54">
      <c r="A818" s="171"/>
      <c r="B818" s="55"/>
      <c r="C818" s="175"/>
      <c r="D818" s="175"/>
      <c r="E818" s="172" t="s">
        <v>743</v>
      </c>
      <c r="F818" s="205"/>
      <c r="G818" s="208"/>
      <c r="H818" s="208"/>
    </row>
    <row r="819" spans="1:8" ht="15.75">
      <c r="A819" s="171"/>
      <c r="B819" s="55"/>
      <c r="C819" s="175"/>
      <c r="D819" s="175"/>
      <c r="E819" s="172" t="s">
        <v>744</v>
      </c>
      <c r="F819" s="205">
        <f t="shared" ref="F819:F822" si="90">G819+H819</f>
        <v>0</v>
      </c>
      <c r="G819" s="208"/>
      <c r="H819" s="208"/>
    </row>
    <row r="820" spans="1:8" ht="15.75">
      <c r="A820" s="171"/>
      <c r="B820" s="55"/>
      <c r="C820" s="175"/>
      <c r="D820" s="175"/>
      <c r="E820" s="172"/>
      <c r="F820" s="205">
        <f t="shared" si="90"/>
        <v>0</v>
      </c>
      <c r="G820" s="208"/>
      <c r="H820" s="208"/>
    </row>
    <row r="821" spans="1:8" ht="15.75">
      <c r="A821" s="171"/>
      <c r="B821" s="55"/>
      <c r="C821" s="175"/>
      <c r="D821" s="175"/>
      <c r="E821" s="172"/>
      <c r="F821" s="205">
        <f t="shared" si="90"/>
        <v>0</v>
      </c>
      <c r="G821" s="208"/>
      <c r="H821" s="208"/>
    </row>
    <row r="822" spans="1:8" ht="15.75">
      <c r="A822" s="171"/>
      <c r="B822" s="55"/>
      <c r="C822" s="175"/>
      <c r="D822" s="175"/>
      <c r="E822" s="172" t="s">
        <v>744</v>
      </c>
      <c r="F822" s="205">
        <f t="shared" si="90"/>
        <v>0</v>
      </c>
      <c r="G822" s="208"/>
      <c r="H822" s="208"/>
    </row>
    <row r="823" spans="1:8" s="170" customFormat="1" ht="73.5">
      <c r="A823" s="167">
        <v>3000</v>
      </c>
      <c r="B823" s="54" t="s">
        <v>80</v>
      </c>
      <c r="C823" s="168">
        <v>0</v>
      </c>
      <c r="D823" s="168">
        <v>0</v>
      </c>
      <c r="E823" s="169" t="s">
        <v>753</v>
      </c>
      <c r="F823" s="212">
        <f t="shared" si="89"/>
        <v>13200</v>
      </c>
      <c r="G823" s="213">
        <f>G825+G839+G847+G855+G863+G871+G879+G887+G895</f>
        <v>13200</v>
      </c>
      <c r="H823" s="213">
        <f>H825+H839+H847+H855+H863+H871+H879+H887+H895</f>
        <v>0</v>
      </c>
    </row>
    <row r="824" spans="1:8" ht="15.75">
      <c r="A824" s="171"/>
      <c r="B824" s="54"/>
      <c r="C824" s="168"/>
      <c r="D824" s="168"/>
      <c r="E824" s="172" t="s">
        <v>329</v>
      </c>
      <c r="F824" s="205"/>
      <c r="G824" s="208"/>
      <c r="H824" s="208"/>
    </row>
    <row r="825" spans="1:8" ht="27">
      <c r="A825" s="171">
        <v>3010</v>
      </c>
      <c r="B825" s="54" t="s">
        <v>80</v>
      </c>
      <c r="C825" s="168">
        <v>1</v>
      </c>
      <c r="D825" s="168">
        <v>0</v>
      </c>
      <c r="E825" s="173" t="s">
        <v>499</v>
      </c>
      <c r="F825" s="205">
        <f t="shared" si="89"/>
        <v>0</v>
      </c>
      <c r="G825" s="207">
        <f>G827+G833</f>
        <v>0</v>
      </c>
      <c r="H825" s="207">
        <f>H827+H833</f>
        <v>0</v>
      </c>
    </row>
    <row r="826" spans="1:8" s="174" customFormat="1" ht="15.75">
      <c r="A826" s="171"/>
      <c r="B826" s="54"/>
      <c r="C826" s="168"/>
      <c r="D826" s="168"/>
      <c r="E826" s="172" t="s">
        <v>234</v>
      </c>
      <c r="F826" s="205"/>
      <c r="G826" s="209"/>
      <c r="H826" s="209"/>
    </row>
    <row r="827" spans="1:8">
      <c r="A827" s="171">
        <v>3011</v>
      </c>
      <c r="B827" s="55" t="s">
        <v>80</v>
      </c>
      <c r="C827" s="175">
        <v>1</v>
      </c>
      <c r="D827" s="175">
        <v>1</v>
      </c>
      <c r="E827" s="172" t="s">
        <v>500</v>
      </c>
      <c r="F827" s="205">
        <f t="shared" si="89"/>
        <v>0</v>
      </c>
      <c r="G827" s="207">
        <f>SUM(G829:G832)</f>
        <v>0</v>
      </c>
      <c r="H827" s="207">
        <f>SUM(H829:H832)</f>
        <v>0</v>
      </c>
    </row>
    <row r="828" spans="1:8" ht="54">
      <c r="A828" s="171"/>
      <c r="B828" s="55"/>
      <c r="C828" s="175"/>
      <c r="D828" s="175"/>
      <c r="E828" s="172" t="s">
        <v>743</v>
      </c>
      <c r="F828" s="205"/>
      <c r="G828" s="208"/>
      <c r="H828" s="208"/>
    </row>
    <row r="829" spans="1:8" ht="15.75">
      <c r="A829" s="171"/>
      <c r="B829" s="55"/>
      <c r="C829" s="175"/>
      <c r="D829" s="175"/>
      <c r="E829" s="172" t="s">
        <v>744</v>
      </c>
      <c r="F829" s="205">
        <f t="shared" ref="F829:F833" si="91">G829+H829</f>
        <v>0</v>
      </c>
      <c r="G829" s="208"/>
      <c r="H829" s="208"/>
    </row>
    <row r="830" spans="1:8" ht="15.75">
      <c r="A830" s="171"/>
      <c r="B830" s="55"/>
      <c r="C830" s="175"/>
      <c r="D830" s="175"/>
      <c r="E830" s="172"/>
      <c r="F830" s="205">
        <f t="shared" si="91"/>
        <v>0</v>
      </c>
      <c r="G830" s="208"/>
      <c r="H830" s="208"/>
    </row>
    <row r="831" spans="1:8" ht="15.75">
      <c r="A831" s="171"/>
      <c r="B831" s="55"/>
      <c r="C831" s="175"/>
      <c r="D831" s="175"/>
      <c r="E831" s="172"/>
      <c r="F831" s="205">
        <f t="shared" si="91"/>
        <v>0</v>
      </c>
      <c r="G831" s="208"/>
      <c r="H831" s="208"/>
    </row>
    <row r="832" spans="1:8" ht="15.75">
      <c r="A832" s="171"/>
      <c r="B832" s="55"/>
      <c r="C832" s="175"/>
      <c r="D832" s="175"/>
      <c r="E832" s="172" t="s">
        <v>744</v>
      </c>
      <c r="F832" s="205">
        <f t="shared" si="91"/>
        <v>0</v>
      </c>
      <c r="G832" s="208"/>
      <c r="H832" s="208"/>
    </row>
    <row r="833" spans="1:8">
      <c r="A833" s="171">
        <v>3012</v>
      </c>
      <c r="B833" s="55" t="s">
        <v>80</v>
      </c>
      <c r="C833" s="175">
        <v>1</v>
      </c>
      <c r="D833" s="175">
        <v>2</v>
      </c>
      <c r="E833" s="172" t="s">
        <v>501</v>
      </c>
      <c r="F833" s="205">
        <f t="shared" si="91"/>
        <v>0</v>
      </c>
      <c r="G833" s="207">
        <f>SUM(G835:G838)</f>
        <v>0</v>
      </c>
      <c r="H833" s="207">
        <f>SUM(H835:H838)</f>
        <v>0</v>
      </c>
    </row>
    <row r="834" spans="1:8" ht="54">
      <c r="A834" s="171"/>
      <c r="B834" s="55"/>
      <c r="C834" s="175"/>
      <c r="D834" s="175"/>
      <c r="E834" s="172" t="s">
        <v>743</v>
      </c>
      <c r="F834" s="205"/>
      <c r="G834" s="208"/>
      <c r="H834" s="208"/>
    </row>
    <row r="835" spans="1:8" ht="15.75">
      <c r="A835" s="171"/>
      <c r="B835" s="55"/>
      <c r="C835" s="175"/>
      <c r="D835" s="175"/>
      <c r="E835" s="172" t="s">
        <v>744</v>
      </c>
      <c r="F835" s="205">
        <f t="shared" si="89"/>
        <v>0</v>
      </c>
      <c r="G835" s="208"/>
      <c r="H835" s="208"/>
    </row>
    <row r="836" spans="1:8" ht="15.75">
      <c r="A836" s="171"/>
      <c r="B836" s="55"/>
      <c r="C836" s="175"/>
      <c r="D836" s="175"/>
      <c r="E836" s="172"/>
      <c r="F836" s="205">
        <f t="shared" si="89"/>
        <v>0</v>
      </c>
      <c r="G836" s="208"/>
      <c r="H836" s="208"/>
    </row>
    <row r="837" spans="1:8" ht="15.75">
      <c r="A837" s="171"/>
      <c r="B837" s="55"/>
      <c r="C837" s="175"/>
      <c r="D837" s="175"/>
      <c r="E837" s="172"/>
      <c r="F837" s="205">
        <f t="shared" si="89"/>
        <v>0</v>
      </c>
      <c r="G837" s="208"/>
      <c r="H837" s="208"/>
    </row>
    <row r="838" spans="1:8" ht="15.75">
      <c r="A838" s="171"/>
      <c r="B838" s="55"/>
      <c r="C838" s="175"/>
      <c r="D838" s="175"/>
      <c r="E838" s="172" t="s">
        <v>744</v>
      </c>
      <c r="F838" s="205">
        <f t="shared" si="89"/>
        <v>0</v>
      </c>
      <c r="G838" s="208"/>
      <c r="H838" s="208"/>
    </row>
    <row r="839" spans="1:8">
      <c r="A839" s="171">
        <v>3020</v>
      </c>
      <c r="B839" s="54" t="s">
        <v>80</v>
      </c>
      <c r="C839" s="168">
        <v>2</v>
      </c>
      <c r="D839" s="168">
        <v>0</v>
      </c>
      <c r="E839" s="173" t="s">
        <v>502</v>
      </c>
      <c r="F839" s="205">
        <f t="shared" si="89"/>
        <v>0</v>
      </c>
      <c r="G839" s="207">
        <f>G841</f>
        <v>0</v>
      </c>
      <c r="H839" s="207">
        <f>H841</f>
        <v>0</v>
      </c>
    </row>
    <row r="840" spans="1:8" s="174" customFormat="1" ht="15.75">
      <c r="A840" s="171"/>
      <c r="B840" s="54"/>
      <c r="C840" s="168"/>
      <c r="D840" s="168"/>
      <c r="E840" s="172" t="s">
        <v>234</v>
      </c>
      <c r="F840" s="205"/>
      <c r="G840" s="209"/>
      <c r="H840" s="209"/>
    </row>
    <row r="841" spans="1:8">
      <c r="A841" s="171">
        <v>3021</v>
      </c>
      <c r="B841" s="55" t="s">
        <v>80</v>
      </c>
      <c r="C841" s="175">
        <v>2</v>
      </c>
      <c r="D841" s="175">
        <v>1</v>
      </c>
      <c r="E841" s="172" t="s">
        <v>502</v>
      </c>
      <c r="F841" s="205">
        <f t="shared" si="89"/>
        <v>0</v>
      </c>
      <c r="G841" s="207">
        <f>SUM(G843:G846)</f>
        <v>0</v>
      </c>
      <c r="H841" s="207">
        <f>SUM(H843:H846)</f>
        <v>0</v>
      </c>
    </row>
    <row r="842" spans="1:8" ht="54">
      <c r="A842" s="171"/>
      <c r="B842" s="55"/>
      <c r="C842" s="175"/>
      <c r="D842" s="175"/>
      <c r="E842" s="172" t="s">
        <v>743</v>
      </c>
      <c r="F842" s="205"/>
      <c r="G842" s="208"/>
      <c r="H842" s="208"/>
    </row>
    <row r="843" spans="1:8" ht="15.75">
      <c r="A843" s="171"/>
      <c r="B843" s="55"/>
      <c r="C843" s="175"/>
      <c r="D843" s="175"/>
      <c r="E843" s="172" t="s">
        <v>744</v>
      </c>
      <c r="F843" s="205">
        <f t="shared" ref="F843:F846" si="92">G843+H843</f>
        <v>0</v>
      </c>
      <c r="G843" s="208"/>
      <c r="H843" s="208"/>
    </row>
    <row r="844" spans="1:8" ht="15.75">
      <c r="A844" s="171"/>
      <c r="B844" s="55"/>
      <c r="C844" s="175"/>
      <c r="D844" s="175"/>
      <c r="E844" s="172"/>
      <c r="F844" s="205">
        <f t="shared" si="92"/>
        <v>0</v>
      </c>
      <c r="G844" s="208"/>
      <c r="H844" s="208"/>
    </row>
    <row r="845" spans="1:8" ht="15.75">
      <c r="A845" s="171"/>
      <c r="B845" s="55"/>
      <c r="C845" s="175"/>
      <c r="D845" s="175"/>
      <c r="E845" s="172"/>
      <c r="F845" s="205">
        <f t="shared" si="92"/>
        <v>0</v>
      </c>
      <c r="G845" s="208"/>
      <c r="H845" s="208"/>
    </row>
    <row r="846" spans="1:8" ht="15.75">
      <c r="A846" s="171"/>
      <c r="B846" s="55"/>
      <c r="C846" s="175"/>
      <c r="D846" s="175"/>
      <c r="E846" s="172" t="s">
        <v>744</v>
      </c>
      <c r="F846" s="205">
        <f t="shared" si="92"/>
        <v>0</v>
      </c>
      <c r="G846" s="208"/>
      <c r="H846" s="208"/>
    </row>
    <row r="847" spans="1:8">
      <c r="A847" s="171">
        <v>3030</v>
      </c>
      <c r="B847" s="54" t="s">
        <v>80</v>
      </c>
      <c r="C847" s="168">
        <v>3</v>
      </c>
      <c r="D847" s="168">
        <v>0</v>
      </c>
      <c r="E847" s="173" t="s">
        <v>503</v>
      </c>
      <c r="F847" s="205">
        <f t="shared" si="89"/>
        <v>2500</v>
      </c>
      <c r="G847" s="207">
        <f>G849</f>
        <v>2500</v>
      </c>
      <c r="H847" s="207">
        <f>H849</f>
        <v>0</v>
      </c>
    </row>
    <row r="848" spans="1:8" s="174" customFormat="1" ht="15.75">
      <c r="A848" s="171"/>
      <c r="B848" s="54"/>
      <c r="C848" s="168"/>
      <c r="D848" s="168"/>
      <c r="E848" s="172" t="s">
        <v>234</v>
      </c>
      <c r="F848" s="205"/>
      <c r="G848" s="209"/>
      <c r="H848" s="209"/>
    </row>
    <row r="849" spans="1:8" s="174" customFormat="1">
      <c r="A849" s="171">
        <v>3031</v>
      </c>
      <c r="B849" s="55" t="s">
        <v>80</v>
      </c>
      <c r="C849" s="175">
        <v>3</v>
      </c>
      <c r="D849" s="175">
        <v>1</v>
      </c>
      <c r="E849" s="172" t="s">
        <v>503</v>
      </c>
      <c r="F849" s="205">
        <f t="shared" ref="F849" si="93">G849+H849</f>
        <v>2500</v>
      </c>
      <c r="G849" s="207">
        <v>2500</v>
      </c>
      <c r="H849" s="207">
        <f>SUM(H851:H854)</f>
        <v>0</v>
      </c>
    </row>
    <row r="850" spans="1:8" ht="54">
      <c r="A850" s="171"/>
      <c r="B850" s="55"/>
      <c r="C850" s="175"/>
      <c r="D850" s="175"/>
      <c r="E850" s="172" t="s">
        <v>743</v>
      </c>
      <c r="F850" s="205"/>
      <c r="G850" s="208"/>
      <c r="H850" s="208"/>
    </row>
    <row r="851" spans="1:8" ht="15.75">
      <c r="A851" s="171"/>
      <c r="B851" s="55"/>
      <c r="C851" s="175"/>
      <c r="D851" s="175"/>
      <c r="E851" s="60" t="s">
        <v>582</v>
      </c>
      <c r="F851" s="205">
        <f t="shared" ref="F851:F854" si="94">G851+H851</f>
        <v>2500</v>
      </c>
      <c r="G851" s="208">
        <v>2500</v>
      </c>
      <c r="H851" s="208"/>
    </row>
    <row r="852" spans="1:8" ht="15.75">
      <c r="A852" s="171"/>
      <c r="B852" s="55"/>
      <c r="C852" s="175"/>
      <c r="D852" s="175"/>
      <c r="E852" s="172"/>
      <c r="F852" s="205">
        <f t="shared" si="94"/>
        <v>0</v>
      </c>
      <c r="G852" s="208"/>
      <c r="H852" s="208"/>
    </row>
    <row r="853" spans="1:8" ht="15.75">
      <c r="A853" s="171"/>
      <c r="B853" s="55"/>
      <c r="C853" s="175"/>
      <c r="D853" s="175"/>
      <c r="E853" s="172"/>
      <c r="F853" s="205">
        <f t="shared" si="94"/>
        <v>0</v>
      </c>
      <c r="G853" s="208"/>
      <c r="H853" s="208"/>
    </row>
    <row r="854" spans="1:8" ht="15.75">
      <c r="A854" s="171"/>
      <c r="B854" s="55"/>
      <c r="C854" s="175"/>
      <c r="D854" s="175"/>
      <c r="E854" s="172" t="s">
        <v>744</v>
      </c>
      <c r="F854" s="205">
        <f t="shared" si="94"/>
        <v>0</v>
      </c>
      <c r="G854" s="208"/>
      <c r="H854" s="208"/>
    </row>
    <row r="855" spans="1:8">
      <c r="A855" s="171">
        <v>3040</v>
      </c>
      <c r="B855" s="54" t="s">
        <v>80</v>
      </c>
      <c r="C855" s="168">
        <v>4</v>
      </c>
      <c r="D855" s="168">
        <v>0</v>
      </c>
      <c r="E855" s="173" t="s">
        <v>504</v>
      </c>
      <c r="F855" s="205">
        <f t="shared" si="89"/>
        <v>2600</v>
      </c>
      <c r="G855" s="207">
        <f>G857</f>
        <v>2600</v>
      </c>
      <c r="H855" s="207">
        <f>H857</f>
        <v>0</v>
      </c>
    </row>
    <row r="856" spans="1:8" s="174" customFormat="1" ht="15.75">
      <c r="A856" s="171"/>
      <c r="B856" s="54"/>
      <c r="C856" s="168"/>
      <c r="D856" s="168"/>
      <c r="E856" s="172" t="s">
        <v>234</v>
      </c>
      <c r="F856" s="205"/>
      <c r="G856" s="209"/>
      <c r="H856" s="209"/>
    </row>
    <row r="857" spans="1:8">
      <c r="A857" s="171">
        <v>3041</v>
      </c>
      <c r="B857" s="55" t="s">
        <v>80</v>
      </c>
      <c r="C857" s="175">
        <v>4</v>
      </c>
      <c r="D857" s="175">
        <v>1</v>
      </c>
      <c r="E857" s="172" t="s">
        <v>504</v>
      </c>
      <c r="F857" s="205">
        <f t="shared" si="89"/>
        <v>2600</v>
      </c>
      <c r="G857" s="207">
        <f>SUM(G859:G862)</f>
        <v>2600</v>
      </c>
      <c r="H857" s="207">
        <f>SUM(H859:H862)</f>
        <v>0</v>
      </c>
    </row>
    <row r="858" spans="1:8" ht="54">
      <c r="A858" s="171"/>
      <c r="B858" s="55"/>
      <c r="C858" s="175"/>
      <c r="D858" s="175"/>
      <c r="E858" s="172" t="s">
        <v>743</v>
      </c>
      <c r="F858" s="205"/>
      <c r="G858" s="208"/>
      <c r="H858" s="208"/>
    </row>
    <row r="859" spans="1:8" ht="15.75">
      <c r="A859" s="171"/>
      <c r="B859" s="55"/>
      <c r="C859" s="175"/>
      <c r="D859" s="175"/>
      <c r="E859" s="60" t="s">
        <v>582</v>
      </c>
      <c r="F859" s="205">
        <f t="shared" ref="F859:F865" si="95">G859+H859</f>
        <v>2300</v>
      </c>
      <c r="G859" s="208">
        <v>2300</v>
      </c>
      <c r="H859" s="208"/>
    </row>
    <row r="860" spans="1:8" ht="15.75">
      <c r="A860" s="171"/>
      <c r="B860" s="55"/>
      <c r="C860" s="175"/>
      <c r="D860" s="175"/>
      <c r="E860" s="77" t="s">
        <v>791</v>
      </c>
      <c r="F860" s="205">
        <f t="shared" si="95"/>
        <v>300</v>
      </c>
      <c r="G860" s="208">
        <v>300</v>
      </c>
      <c r="H860" s="208"/>
    </row>
    <row r="861" spans="1:8" ht="15.75">
      <c r="A861" s="171"/>
      <c r="B861" s="55"/>
      <c r="C861" s="175"/>
      <c r="D861" s="175"/>
      <c r="E861" s="172"/>
      <c r="F861" s="205">
        <f t="shared" si="95"/>
        <v>0</v>
      </c>
      <c r="G861" s="208"/>
      <c r="H861" s="208"/>
    </row>
    <row r="862" spans="1:8" ht="15.75">
      <c r="A862" s="171"/>
      <c r="B862" s="55"/>
      <c r="C862" s="175"/>
      <c r="D862" s="175"/>
      <c r="E862" s="172" t="s">
        <v>744</v>
      </c>
      <c r="F862" s="205">
        <f t="shared" si="95"/>
        <v>0</v>
      </c>
      <c r="G862" s="208"/>
      <c r="H862" s="208"/>
    </row>
    <row r="863" spans="1:8">
      <c r="A863" s="171">
        <v>3050</v>
      </c>
      <c r="B863" s="54" t="s">
        <v>80</v>
      </c>
      <c r="C863" s="168">
        <v>5</v>
      </c>
      <c r="D863" s="168">
        <v>0</v>
      </c>
      <c r="E863" s="173" t="s">
        <v>505</v>
      </c>
      <c r="F863" s="205">
        <f t="shared" si="95"/>
        <v>0</v>
      </c>
      <c r="G863" s="207">
        <f>G865</f>
        <v>0</v>
      </c>
      <c r="H863" s="207">
        <f>H865</f>
        <v>0</v>
      </c>
    </row>
    <row r="864" spans="1:8" s="174" customFormat="1" ht="15.75">
      <c r="A864" s="171"/>
      <c r="B864" s="54"/>
      <c r="C864" s="168"/>
      <c r="D864" s="168"/>
      <c r="E864" s="172" t="s">
        <v>234</v>
      </c>
      <c r="F864" s="205"/>
      <c r="G864" s="209"/>
      <c r="H864" s="209"/>
    </row>
    <row r="865" spans="1:8">
      <c r="A865" s="171">
        <v>3051</v>
      </c>
      <c r="B865" s="55" t="s">
        <v>80</v>
      </c>
      <c r="C865" s="175">
        <v>5</v>
      </c>
      <c r="D865" s="175">
        <v>1</v>
      </c>
      <c r="E865" s="172" t="s">
        <v>505</v>
      </c>
      <c r="F865" s="205">
        <f t="shared" si="95"/>
        <v>0</v>
      </c>
      <c r="G865" s="207">
        <f>SUM(G867:G870)</f>
        <v>0</v>
      </c>
      <c r="H865" s="207">
        <f>SUM(H867:H870)</f>
        <v>0</v>
      </c>
    </row>
    <row r="866" spans="1:8" ht="54">
      <c r="A866" s="171"/>
      <c r="B866" s="55"/>
      <c r="C866" s="175"/>
      <c r="D866" s="175"/>
      <c r="E866" s="172" t="s">
        <v>743</v>
      </c>
      <c r="F866" s="205"/>
      <c r="G866" s="208"/>
      <c r="H866" s="208"/>
    </row>
    <row r="867" spans="1:8" ht="15.75">
      <c r="A867" s="171"/>
      <c r="B867" s="55"/>
      <c r="C867" s="175"/>
      <c r="D867" s="175"/>
      <c r="E867" s="172" t="s">
        <v>744</v>
      </c>
      <c r="F867" s="205">
        <f t="shared" ref="F867:F873" si="96">G867+H867</f>
        <v>0</v>
      </c>
      <c r="G867" s="208"/>
      <c r="H867" s="208"/>
    </row>
    <row r="868" spans="1:8" ht="15.75">
      <c r="A868" s="171"/>
      <c r="B868" s="55"/>
      <c r="C868" s="175"/>
      <c r="D868" s="175"/>
      <c r="E868" s="172"/>
      <c r="F868" s="205">
        <f t="shared" si="96"/>
        <v>0</v>
      </c>
      <c r="G868" s="208"/>
      <c r="H868" s="208"/>
    </row>
    <row r="869" spans="1:8" ht="15.75">
      <c r="A869" s="171"/>
      <c r="B869" s="55"/>
      <c r="C869" s="175"/>
      <c r="D869" s="175"/>
      <c r="E869" s="172"/>
      <c r="F869" s="205">
        <f t="shared" si="96"/>
        <v>0</v>
      </c>
      <c r="G869" s="208"/>
      <c r="H869" s="208"/>
    </row>
    <row r="870" spans="1:8" ht="15.75">
      <c r="A870" s="171"/>
      <c r="B870" s="55"/>
      <c r="C870" s="175"/>
      <c r="D870" s="175"/>
      <c r="E870" s="172" t="s">
        <v>744</v>
      </c>
      <c r="F870" s="205">
        <f t="shared" si="96"/>
        <v>0</v>
      </c>
      <c r="G870" s="208"/>
      <c r="H870" s="208"/>
    </row>
    <row r="871" spans="1:8">
      <c r="A871" s="171">
        <v>3060</v>
      </c>
      <c r="B871" s="54" t="s">
        <v>80</v>
      </c>
      <c r="C871" s="168">
        <v>6</v>
      </c>
      <c r="D871" s="168">
        <v>0</v>
      </c>
      <c r="E871" s="173" t="s">
        <v>506</v>
      </c>
      <c r="F871" s="205">
        <f t="shared" si="96"/>
        <v>0</v>
      </c>
      <c r="G871" s="207">
        <f>G873</f>
        <v>0</v>
      </c>
      <c r="H871" s="207">
        <f>H873</f>
        <v>0</v>
      </c>
    </row>
    <row r="872" spans="1:8" s="174" customFormat="1" ht="15.75">
      <c r="A872" s="171"/>
      <c r="B872" s="54"/>
      <c r="C872" s="168"/>
      <c r="D872" s="168"/>
      <c r="E872" s="172" t="s">
        <v>234</v>
      </c>
      <c r="F872" s="205"/>
      <c r="G872" s="209"/>
      <c r="H872" s="209"/>
    </row>
    <row r="873" spans="1:8">
      <c r="A873" s="171">
        <v>3061</v>
      </c>
      <c r="B873" s="55" t="s">
        <v>80</v>
      </c>
      <c r="C873" s="175">
        <v>6</v>
      </c>
      <c r="D873" s="175">
        <v>1</v>
      </c>
      <c r="E873" s="172" t="s">
        <v>506</v>
      </c>
      <c r="F873" s="205">
        <f t="shared" si="96"/>
        <v>0</v>
      </c>
      <c r="G873" s="207">
        <f>SUM(G875:G878)</f>
        <v>0</v>
      </c>
      <c r="H873" s="207">
        <f>SUM(H875:H878)</f>
        <v>0</v>
      </c>
    </row>
    <row r="874" spans="1:8" ht="54">
      <c r="A874" s="171"/>
      <c r="B874" s="55"/>
      <c r="C874" s="175"/>
      <c r="D874" s="175"/>
      <c r="E874" s="172" t="s">
        <v>743</v>
      </c>
      <c r="F874" s="205"/>
      <c r="G874" s="208"/>
      <c r="H874" s="208"/>
    </row>
    <row r="875" spans="1:8" ht="15.75">
      <c r="A875" s="171"/>
      <c r="B875" s="55"/>
      <c r="C875" s="175"/>
      <c r="D875" s="175"/>
      <c r="E875" s="172" t="s">
        <v>744</v>
      </c>
      <c r="F875" s="205">
        <f t="shared" ref="F875:F881" si="97">G875+H875</f>
        <v>0</v>
      </c>
      <c r="G875" s="208"/>
      <c r="H875" s="208"/>
    </row>
    <row r="876" spans="1:8" ht="15.75">
      <c r="A876" s="171"/>
      <c r="B876" s="55"/>
      <c r="C876" s="175"/>
      <c r="D876" s="175"/>
      <c r="E876" s="172"/>
      <c r="F876" s="205">
        <f t="shared" si="97"/>
        <v>0</v>
      </c>
      <c r="G876" s="208"/>
      <c r="H876" s="208"/>
    </row>
    <row r="877" spans="1:8" ht="15.75">
      <c r="A877" s="171"/>
      <c r="B877" s="55"/>
      <c r="C877" s="175"/>
      <c r="D877" s="175"/>
      <c r="E877" s="172"/>
      <c r="F877" s="205">
        <f t="shared" si="97"/>
        <v>0</v>
      </c>
      <c r="G877" s="208"/>
      <c r="H877" s="208"/>
    </row>
    <row r="878" spans="1:8" ht="15.75">
      <c r="A878" s="171"/>
      <c r="B878" s="55"/>
      <c r="C878" s="175"/>
      <c r="D878" s="175"/>
      <c r="E878" s="172" t="s">
        <v>744</v>
      </c>
      <c r="F878" s="205">
        <f t="shared" si="97"/>
        <v>0</v>
      </c>
      <c r="G878" s="208"/>
      <c r="H878" s="208"/>
    </row>
    <row r="879" spans="1:8" ht="27">
      <c r="A879" s="171">
        <v>3070</v>
      </c>
      <c r="B879" s="54" t="s">
        <v>80</v>
      </c>
      <c r="C879" s="168">
        <v>7</v>
      </c>
      <c r="D879" s="168">
        <v>0</v>
      </c>
      <c r="E879" s="173" t="s">
        <v>507</v>
      </c>
      <c r="F879" s="205">
        <f t="shared" si="97"/>
        <v>8100</v>
      </c>
      <c r="G879" s="207">
        <f>G881</f>
        <v>8100</v>
      </c>
      <c r="H879" s="207">
        <f>H881</f>
        <v>0</v>
      </c>
    </row>
    <row r="880" spans="1:8" s="174" customFormat="1" ht="15.75">
      <c r="A880" s="171"/>
      <c r="B880" s="54"/>
      <c r="C880" s="168"/>
      <c r="D880" s="168"/>
      <c r="E880" s="172" t="s">
        <v>234</v>
      </c>
      <c r="F880" s="205"/>
      <c r="G880" s="209"/>
      <c r="H880" s="209"/>
    </row>
    <row r="881" spans="1:8" ht="27">
      <c r="A881" s="171">
        <v>3071</v>
      </c>
      <c r="B881" s="55" t="s">
        <v>80</v>
      </c>
      <c r="C881" s="175">
        <v>7</v>
      </c>
      <c r="D881" s="175">
        <v>1</v>
      </c>
      <c r="E881" s="172" t="s">
        <v>507</v>
      </c>
      <c r="F881" s="205">
        <f t="shared" si="97"/>
        <v>8100</v>
      </c>
      <c r="G881" s="207">
        <f>SUM(G883:G886)</f>
        <v>8100</v>
      </c>
      <c r="H881" s="207">
        <f>SUM(H883:H886)</f>
        <v>0</v>
      </c>
    </row>
    <row r="882" spans="1:8" ht="54">
      <c r="A882" s="171"/>
      <c r="B882" s="55"/>
      <c r="C882" s="175"/>
      <c r="D882" s="175"/>
      <c r="E882" s="172" t="s">
        <v>743</v>
      </c>
      <c r="F882" s="205"/>
      <c r="G882" s="208"/>
      <c r="H882" s="208"/>
    </row>
    <row r="883" spans="1:8" ht="15.75">
      <c r="A883" s="171"/>
      <c r="B883" s="55"/>
      <c r="C883" s="175"/>
      <c r="D883" s="175"/>
      <c r="E883" s="60" t="s">
        <v>582</v>
      </c>
      <c r="F883" s="205">
        <f t="shared" ref="F883:F887" si="98">G883+H883</f>
        <v>8100</v>
      </c>
      <c r="G883" s="208">
        <v>8100</v>
      </c>
      <c r="H883" s="208"/>
    </row>
    <row r="884" spans="1:8" ht="15.75">
      <c r="A884" s="171"/>
      <c r="B884" s="55"/>
      <c r="C884" s="175"/>
      <c r="D884" s="175"/>
      <c r="E884" s="172"/>
      <c r="F884" s="205">
        <f t="shared" si="98"/>
        <v>0</v>
      </c>
      <c r="G884" s="208"/>
      <c r="H884" s="208"/>
    </row>
    <row r="885" spans="1:8" ht="15.75">
      <c r="A885" s="171"/>
      <c r="B885" s="55"/>
      <c r="C885" s="175"/>
      <c r="D885" s="175"/>
      <c r="E885" s="172"/>
      <c r="F885" s="205">
        <f t="shared" si="98"/>
        <v>0</v>
      </c>
      <c r="G885" s="208"/>
      <c r="H885" s="208"/>
    </row>
    <row r="886" spans="1:8" ht="15.75">
      <c r="A886" s="171"/>
      <c r="B886" s="55"/>
      <c r="C886" s="175"/>
      <c r="D886" s="175"/>
      <c r="E886" s="172" t="s">
        <v>744</v>
      </c>
      <c r="F886" s="205">
        <f t="shared" si="98"/>
        <v>0</v>
      </c>
      <c r="G886" s="208"/>
      <c r="H886" s="208"/>
    </row>
    <row r="887" spans="1:8" ht="40.5">
      <c r="A887" s="171">
        <v>3080</v>
      </c>
      <c r="B887" s="54" t="s">
        <v>80</v>
      </c>
      <c r="C887" s="168">
        <v>8</v>
      </c>
      <c r="D887" s="168">
        <v>0</v>
      </c>
      <c r="E887" s="173" t="s">
        <v>508</v>
      </c>
      <c r="F887" s="205">
        <f t="shared" si="98"/>
        <v>0</v>
      </c>
      <c r="G887" s="207">
        <f>G889</f>
        <v>0</v>
      </c>
      <c r="H887" s="207">
        <f>H889</f>
        <v>0</v>
      </c>
    </row>
    <row r="888" spans="1:8" s="174" customFormat="1" ht="15.75">
      <c r="A888" s="171"/>
      <c r="B888" s="54"/>
      <c r="C888" s="168"/>
      <c r="D888" s="168"/>
      <c r="E888" s="172" t="s">
        <v>234</v>
      </c>
      <c r="F888" s="205"/>
      <c r="G888" s="209"/>
      <c r="H888" s="209"/>
    </row>
    <row r="889" spans="1:8" ht="40.5">
      <c r="A889" s="171">
        <v>3081</v>
      </c>
      <c r="B889" s="55" t="s">
        <v>80</v>
      </c>
      <c r="C889" s="175">
        <v>8</v>
      </c>
      <c r="D889" s="175">
        <v>1</v>
      </c>
      <c r="E889" s="172" t="s">
        <v>508</v>
      </c>
      <c r="F889" s="205">
        <f t="shared" ref="F889" si="99">G889+H889</f>
        <v>0</v>
      </c>
      <c r="G889" s="207">
        <f>SUM(G891:G894)</f>
        <v>0</v>
      </c>
      <c r="H889" s="207">
        <f>SUM(H891:H894)</f>
        <v>0</v>
      </c>
    </row>
    <row r="890" spans="1:8" ht="54">
      <c r="A890" s="171"/>
      <c r="B890" s="55"/>
      <c r="C890" s="175"/>
      <c r="D890" s="175"/>
      <c r="E890" s="172" t="s">
        <v>743</v>
      </c>
      <c r="F890" s="205"/>
      <c r="G890" s="208"/>
      <c r="H890" s="208"/>
    </row>
    <row r="891" spans="1:8" ht="15.75">
      <c r="A891" s="171"/>
      <c r="B891" s="55"/>
      <c r="C891" s="175"/>
      <c r="D891" s="175"/>
      <c r="E891" s="172" t="s">
        <v>744</v>
      </c>
      <c r="F891" s="205">
        <f t="shared" ref="F891:F897" si="100">G891+H891</f>
        <v>0</v>
      </c>
      <c r="G891" s="208"/>
      <c r="H891" s="208"/>
    </row>
    <row r="892" spans="1:8" ht="15.75">
      <c r="A892" s="171"/>
      <c r="B892" s="55"/>
      <c r="C892" s="175"/>
      <c r="D892" s="175"/>
      <c r="E892" s="172"/>
      <c r="F892" s="205">
        <f t="shared" si="100"/>
        <v>0</v>
      </c>
      <c r="G892" s="208"/>
      <c r="H892" s="208"/>
    </row>
    <row r="893" spans="1:8" ht="15.75">
      <c r="A893" s="171"/>
      <c r="B893" s="55"/>
      <c r="C893" s="175"/>
      <c r="D893" s="175"/>
      <c r="E893" s="172"/>
      <c r="F893" s="205">
        <f t="shared" si="100"/>
        <v>0</v>
      </c>
      <c r="G893" s="208"/>
      <c r="H893" s="208"/>
    </row>
    <row r="894" spans="1:8" ht="15.75">
      <c r="A894" s="171"/>
      <c r="B894" s="55"/>
      <c r="C894" s="175"/>
      <c r="D894" s="175"/>
      <c r="E894" s="172" t="s">
        <v>744</v>
      </c>
      <c r="F894" s="205">
        <f t="shared" si="100"/>
        <v>0</v>
      </c>
      <c r="G894" s="208"/>
      <c r="H894" s="208"/>
    </row>
    <row r="895" spans="1:8" ht="27">
      <c r="A895" s="171">
        <v>3090</v>
      </c>
      <c r="B895" s="54" t="s">
        <v>80</v>
      </c>
      <c r="C895" s="179">
        <v>9</v>
      </c>
      <c r="D895" s="168">
        <v>0</v>
      </c>
      <c r="E895" s="173" t="s">
        <v>509</v>
      </c>
      <c r="F895" s="205">
        <f t="shared" si="100"/>
        <v>0</v>
      </c>
      <c r="G895" s="207">
        <f>G897+G903</f>
        <v>0</v>
      </c>
      <c r="H895" s="207">
        <f>H897+H903</f>
        <v>0</v>
      </c>
    </row>
    <row r="896" spans="1:8" s="174" customFormat="1" ht="15.75">
      <c r="A896" s="171"/>
      <c r="B896" s="54"/>
      <c r="C896" s="168"/>
      <c r="D896" s="168"/>
      <c r="E896" s="172" t="s">
        <v>234</v>
      </c>
      <c r="F896" s="205"/>
      <c r="G896" s="209"/>
      <c r="H896" s="209"/>
    </row>
    <row r="897" spans="1:8" ht="27">
      <c r="A897" s="171">
        <v>3091</v>
      </c>
      <c r="B897" s="55" t="s">
        <v>80</v>
      </c>
      <c r="C897" s="167">
        <v>9</v>
      </c>
      <c r="D897" s="175">
        <v>1</v>
      </c>
      <c r="E897" s="172" t="s">
        <v>509</v>
      </c>
      <c r="F897" s="205">
        <f t="shared" si="100"/>
        <v>0</v>
      </c>
      <c r="G897" s="207">
        <f>SUM(G899:G902)</f>
        <v>0</v>
      </c>
      <c r="H897" s="207">
        <f>SUM(H899:H902)</f>
        <v>0</v>
      </c>
    </row>
    <row r="898" spans="1:8" ht="54">
      <c r="A898" s="171"/>
      <c r="B898" s="55"/>
      <c r="C898" s="175"/>
      <c r="D898" s="175"/>
      <c r="E898" s="172" t="s">
        <v>743</v>
      </c>
      <c r="F898" s="205"/>
      <c r="G898" s="208"/>
      <c r="H898" s="208"/>
    </row>
    <row r="899" spans="1:8" ht="15.75">
      <c r="A899" s="171"/>
      <c r="B899" s="55"/>
      <c r="C899" s="175"/>
      <c r="D899" s="175"/>
      <c r="E899" s="172" t="s">
        <v>744</v>
      </c>
      <c r="F899" s="205">
        <f t="shared" ref="F899:F903" si="101">G899+H899</f>
        <v>0</v>
      </c>
      <c r="G899" s="208"/>
      <c r="H899" s="208"/>
    </row>
    <row r="900" spans="1:8" ht="15.75">
      <c r="A900" s="171"/>
      <c r="B900" s="55"/>
      <c r="C900" s="175"/>
      <c r="D900" s="175"/>
      <c r="E900" s="172"/>
      <c r="F900" s="205">
        <f t="shared" si="101"/>
        <v>0</v>
      </c>
      <c r="G900" s="208"/>
      <c r="H900" s="208"/>
    </row>
    <row r="901" spans="1:8" ht="15.75">
      <c r="A901" s="171"/>
      <c r="B901" s="55"/>
      <c r="C901" s="175"/>
      <c r="D901" s="175"/>
      <c r="E901" s="172"/>
      <c r="F901" s="205">
        <f t="shared" si="101"/>
        <v>0</v>
      </c>
      <c r="G901" s="208"/>
      <c r="H901" s="208"/>
    </row>
    <row r="902" spans="1:8" ht="15.75">
      <c r="A902" s="171"/>
      <c r="B902" s="55"/>
      <c r="C902" s="175"/>
      <c r="D902" s="175"/>
      <c r="E902" s="172" t="s">
        <v>744</v>
      </c>
      <c r="F902" s="205">
        <f t="shared" si="101"/>
        <v>0</v>
      </c>
      <c r="G902" s="208"/>
      <c r="H902" s="208"/>
    </row>
    <row r="903" spans="1:8" ht="40.5">
      <c r="A903" s="171">
        <v>3092</v>
      </c>
      <c r="B903" s="55" t="s">
        <v>80</v>
      </c>
      <c r="C903" s="167">
        <v>9</v>
      </c>
      <c r="D903" s="175">
        <v>2</v>
      </c>
      <c r="E903" s="172" t="s">
        <v>510</v>
      </c>
      <c r="F903" s="205">
        <f t="shared" si="101"/>
        <v>0</v>
      </c>
      <c r="G903" s="207">
        <f>SUM(G905:G908)</f>
        <v>0</v>
      </c>
      <c r="H903" s="207">
        <f>SUM(H905:H908)</f>
        <v>0</v>
      </c>
    </row>
    <row r="904" spans="1:8" ht="54">
      <c r="A904" s="171"/>
      <c r="B904" s="55"/>
      <c r="C904" s="175"/>
      <c r="D904" s="175"/>
      <c r="E904" s="172" t="s">
        <v>743</v>
      </c>
      <c r="F904" s="205"/>
      <c r="G904" s="208"/>
      <c r="H904" s="208"/>
    </row>
    <row r="905" spans="1:8" ht="15.75">
      <c r="A905" s="171"/>
      <c r="B905" s="55"/>
      <c r="C905" s="175"/>
      <c r="D905" s="175"/>
      <c r="E905" s="172" t="s">
        <v>744</v>
      </c>
      <c r="F905" s="205">
        <f t="shared" ref="F905:F918" si="102">G905+H905</f>
        <v>0</v>
      </c>
      <c r="G905" s="208"/>
      <c r="H905" s="208"/>
    </row>
    <row r="906" spans="1:8" ht="15.75">
      <c r="A906" s="171"/>
      <c r="B906" s="55"/>
      <c r="C906" s="175"/>
      <c r="D906" s="175"/>
      <c r="E906" s="172"/>
      <c r="F906" s="205">
        <f t="shared" si="102"/>
        <v>0</v>
      </c>
      <c r="G906" s="208"/>
      <c r="H906" s="208"/>
    </row>
    <row r="907" spans="1:8" ht="15.75">
      <c r="A907" s="171"/>
      <c r="B907" s="55"/>
      <c r="C907" s="175"/>
      <c r="D907" s="175"/>
      <c r="E907" s="172"/>
      <c r="F907" s="205">
        <f t="shared" si="102"/>
        <v>0</v>
      </c>
      <c r="G907" s="208"/>
      <c r="H907" s="208"/>
    </row>
    <row r="908" spans="1:8" ht="15.75">
      <c r="A908" s="171"/>
      <c r="B908" s="55"/>
      <c r="C908" s="175"/>
      <c r="D908" s="175"/>
      <c r="E908" s="172" t="s">
        <v>744</v>
      </c>
      <c r="F908" s="205">
        <f t="shared" si="102"/>
        <v>0</v>
      </c>
      <c r="G908" s="208"/>
      <c r="H908" s="208"/>
    </row>
    <row r="909" spans="1:8" s="170" customFormat="1" ht="49.5">
      <c r="A909" s="167">
        <v>3100</v>
      </c>
      <c r="B909" s="54" t="s">
        <v>81</v>
      </c>
      <c r="C909" s="54" t="s">
        <v>68</v>
      </c>
      <c r="D909" s="54" t="s">
        <v>68</v>
      </c>
      <c r="E909" s="180" t="s">
        <v>754</v>
      </c>
      <c r="F909" s="212">
        <f t="shared" si="102"/>
        <v>14300</v>
      </c>
      <c r="G909" s="213">
        <f>G911</f>
        <v>14300</v>
      </c>
      <c r="H909" s="213">
        <f>H911</f>
        <v>0</v>
      </c>
    </row>
    <row r="910" spans="1:8" ht="15.75">
      <c r="A910" s="171"/>
      <c r="B910" s="54"/>
      <c r="C910" s="168"/>
      <c r="D910" s="168"/>
      <c r="E910" s="172" t="s">
        <v>329</v>
      </c>
      <c r="F910" s="205"/>
      <c r="G910" s="208"/>
      <c r="H910" s="208"/>
    </row>
    <row r="911" spans="1:8" ht="27">
      <c r="A911" s="171">
        <v>3110</v>
      </c>
      <c r="B911" s="56" t="s">
        <v>81</v>
      </c>
      <c r="C911" s="56" t="s">
        <v>69</v>
      </c>
      <c r="D911" s="56" t="s">
        <v>68</v>
      </c>
      <c r="E911" s="177" t="s">
        <v>512</v>
      </c>
      <c r="F911" s="205">
        <f t="shared" si="102"/>
        <v>14300</v>
      </c>
      <c r="G911" s="207">
        <f>G913</f>
        <v>14300</v>
      </c>
      <c r="H911" s="207">
        <f>H913</f>
        <v>0</v>
      </c>
    </row>
    <row r="912" spans="1:8" s="174" customFormat="1" ht="15.75">
      <c r="A912" s="171"/>
      <c r="B912" s="54"/>
      <c r="C912" s="168"/>
      <c r="D912" s="168"/>
      <c r="E912" s="172" t="s">
        <v>234</v>
      </c>
      <c r="F912" s="205"/>
      <c r="G912" s="209"/>
      <c r="H912" s="209"/>
    </row>
    <row r="913" spans="1:8">
      <c r="A913" s="171">
        <v>3112</v>
      </c>
      <c r="B913" s="56" t="s">
        <v>81</v>
      </c>
      <c r="C913" s="56" t="s">
        <v>69</v>
      </c>
      <c r="D913" s="56" t="s">
        <v>70</v>
      </c>
      <c r="E913" s="178" t="s">
        <v>513</v>
      </c>
      <c r="F913" s="205">
        <f t="shared" si="102"/>
        <v>14300</v>
      </c>
      <c r="G913" s="207">
        <f>SUM(G915:G918)</f>
        <v>14300</v>
      </c>
      <c r="H913" s="207">
        <f>SUM(H915:H918)</f>
        <v>0</v>
      </c>
    </row>
    <row r="914" spans="1:8" ht="54">
      <c r="A914" s="171"/>
      <c r="B914" s="55"/>
      <c r="C914" s="175"/>
      <c r="D914" s="175"/>
      <c r="E914" s="172" t="s">
        <v>743</v>
      </c>
      <c r="F914" s="205"/>
      <c r="G914" s="208"/>
      <c r="H914" s="208"/>
    </row>
    <row r="915" spans="1:8" ht="15.75">
      <c r="A915" s="171"/>
      <c r="B915" s="55"/>
      <c r="C915" s="175"/>
      <c r="D915" s="175"/>
      <c r="E915" s="60" t="s">
        <v>595</v>
      </c>
      <c r="F915" s="205">
        <f t="shared" si="102"/>
        <v>14300</v>
      </c>
      <c r="G915" s="208">
        <v>14300</v>
      </c>
      <c r="H915" s="208"/>
    </row>
    <row r="916" spans="1:8" ht="15.75">
      <c r="A916" s="171"/>
      <c r="B916" s="55"/>
      <c r="C916" s="175"/>
      <c r="D916" s="175"/>
      <c r="E916" s="172"/>
      <c r="F916" s="205">
        <f t="shared" si="102"/>
        <v>0</v>
      </c>
      <c r="G916" s="208"/>
      <c r="H916" s="208"/>
    </row>
    <row r="917" spans="1:8" ht="15.75">
      <c r="A917" s="171"/>
      <c r="B917" s="55"/>
      <c r="C917" s="175"/>
      <c r="D917" s="175"/>
      <c r="E917" s="172"/>
      <c r="F917" s="205">
        <f t="shared" si="102"/>
        <v>0</v>
      </c>
      <c r="G917" s="208"/>
      <c r="H917" s="208"/>
    </row>
    <row r="918" spans="1:8" ht="15.75">
      <c r="A918" s="171"/>
      <c r="B918" s="55"/>
      <c r="C918" s="175"/>
      <c r="D918" s="175"/>
      <c r="E918" s="172" t="s">
        <v>744</v>
      </c>
      <c r="F918" s="205">
        <f t="shared" si="102"/>
        <v>0</v>
      </c>
      <c r="G918" s="208"/>
      <c r="H918" s="208"/>
    </row>
    <row r="919" spans="1:8">
      <c r="B919" s="182"/>
      <c r="C919" s="183"/>
      <c r="D919" s="184"/>
    </row>
    <row r="920" spans="1:8">
      <c r="B920" s="186"/>
      <c r="C920" s="183"/>
      <c r="D920" s="184"/>
    </row>
    <row r="921" spans="1:8">
      <c r="B921" s="186"/>
      <c r="C921" s="183"/>
      <c r="D921" s="184"/>
      <c r="E921" s="148"/>
    </row>
    <row r="922" spans="1:8">
      <c r="B922" s="186"/>
      <c r="C922" s="187"/>
      <c r="D922" s="188"/>
    </row>
  </sheetData>
  <mergeCells count="9">
    <mergeCell ref="A1:H1"/>
    <mergeCell ref="A2:H2"/>
    <mergeCell ref="A5:A6"/>
    <mergeCell ref="B5:B6"/>
    <mergeCell ref="C5:C6"/>
    <mergeCell ref="D5:D6"/>
    <mergeCell ref="E5:E6"/>
    <mergeCell ref="F5:F6"/>
    <mergeCell ref="G5:H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list</vt:lpstr>
      <vt:lpstr>hat1</vt:lpstr>
      <vt:lpstr>hat2</vt:lpstr>
      <vt:lpstr>hat3</vt:lpstr>
      <vt:lpstr>hat4,5</vt:lpstr>
      <vt:lpstr>hat6</vt:lpstr>
      <vt:lpstr>hatvac 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2018-02-05T13:05:59Z</dcterms:modified>
</cp:coreProperties>
</file>